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B:\מכרזים\2021\16-21 מצלמות מנתמ\לקראת פרסום\פרסום\סופי לפרסום\סופי סופי\"/>
    </mc:Choice>
  </mc:AlternateContent>
  <xr:revisionPtr revIDLastSave="0" documentId="8_{945EC312-7C72-420D-B78D-F2D0DDE3EAE3}" xr6:coauthVersionLast="46" xr6:coauthVersionMax="46" xr10:uidLastSave="{00000000-0000-0000-0000-000000000000}"/>
  <bookViews>
    <workbookView xWindow="-110" yWindow="-110" windowWidth="19420" windowHeight="10420" xr2:uid="{00000000-000D-0000-FFFF-FFFF00000000}"/>
  </bookViews>
  <sheets>
    <sheet name="כתב כמויות" sheetId="1" r:id="rId1"/>
  </sheets>
  <definedNames>
    <definedName name="_xlnm._FilterDatabase" localSheetId="0" hidden="1">'כתב כמויות'!$B$5:$O$68</definedName>
    <definedName name="_xlnm.Print_Area" localSheetId="0">'כתב כמויות'!$A$1:$P$74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1" l="1"/>
  <c r="M40" i="1"/>
  <c r="M38" i="1"/>
  <c r="K39" i="1"/>
  <c r="N39" i="1" s="1"/>
  <c r="J39" i="1"/>
  <c r="N20" i="1"/>
  <c r="M20" i="1"/>
  <c r="M39" i="1" l="1"/>
  <c r="M41" i="1" l="1"/>
  <c r="N41" i="1"/>
  <c r="M7" i="1" l="1"/>
  <c r="M8" i="1"/>
  <c r="M9" i="1"/>
  <c r="M10" i="1"/>
  <c r="M11" i="1"/>
  <c r="M12" i="1"/>
  <c r="M13" i="1"/>
  <c r="M14" i="1"/>
  <c r="M15" i="1"/>
  <c r="M16" i="1"/>
  <c r="M17" i="1"/>
  <c r="M18" i="1"/>
  <c r="M19" i="1"/>
  <c r="M22" i="1"/>
  <c r="M23" i="1"/>
  <c r="M24" i="1"/>
  <c r="M25" i="1"/>
  <c r="M26" i="1"/>
  <c r="M27" i="1"/>
  <c r="M28" i="1"/>
  <c r="M29" i="1"/>
  <c r="M30" i="1"/>
  <c r="M31" i="1"/>
  <c r="M32" i="1"/>
  <c r="M33" i="1"/>
  <c r="M34" i="1"/>
  <c r="M35" i="1"/>
  <c r="M36" i="1"/>
  <c r="M37" i="1"/>
  <c r="M42" i="1"/>
  <c r="M43" i="1"/>
  <c r="M46" i="1"/>
  <c r="M51" i="1"/>
  <c r="M53" i="1"/>
  <c r="M54" i="1"/>
  <c r="M55" i="1"/>
  <c r="M56" i="1"/>
  <c r="M57" i="1"/>
  <c r="M61" i="1"/>
  <c r="M63" i="1"/>
  <c r="M64" i="1"/>
  <c r="M65" i="1"/>
  <c r="M66" i="1"/>
  <c r="M67" i="1"/>
  <c r="M6" i="1"/>
  <c r="M70" i="1" l="1"/>
  <c r="M72" i="1"/>
  <c r="M52" i="1"/>
  <c r="M45" i="1"/>
  <c r="N26" i="1"/>
  <c r="N22" i="1"/>
  <c r="N18" i="1"/>
  <c r="N19" i="1"/>
  <c r="M68" i="1"/>
  <c r="M60" i="1"/>
  <c r="N63" i="1"/>
  <c r="M48" i="1"/>
  <c r="N15" i="1" l="1"/>
  <c r="M49" i="1"/>
  <c r="M62" i="1"/>
  <c r="M59" i="1"/>
  <c r="N45" i="1"/>
  <c r="N48" i="1"/>
  <c r="N51" i="1"/>
  <c r="N52" i="1"/>
  <c r="N53" i="1"/>
  <c r="N54" i="1"/>
  <c r="N55" i="1"/>
  <c r="N56" i="1"/>
  <c r="N57" i="1"/>
  <c r="N60" i="1"/>
  <c r="N61" i="1"/>
  <c r="N64" i="1"/>
  <c r="N65" i="1"/>
  <c r="N66" i="1"/>
  <c r="N67" i="1"/>
  <c r="N68" i="1"/>
  <c r="N42" i="1"/>
  <c r="N40" i="1"/>
  <c r="N43" i="1"/>
  <c r="N46" i="1"/>
  <c r="N38" i="1"/>
  <c r="N37" i="1"/>
  <c r="N50" i="1" l="1"/>
  <c r="M50" i="1"/>
  <c r="N62" i="1"/>
  <c r="N59" i="1"/>
  <c r="N58" i="1"/>
  <c r="M58" i="1"/>
  <c r="N44" i="1"/>
  <c r="N73" i="1" s="1"/>
  <c r="M44" i="1"/>
  <c r="M73" i="1" s="1"/>
  <c r="N49" i="1"/>
  <c r="N47" i="1"/>
  <c r="M47" i="1"/>
  <c r="N36" i="1"/>
  <c r="N35" i="1"/>
  <c r="N34" i="1"/>
  <c r="N33" i="1"/>
  <c r="N32" i="1"/>
  <c r="N31" i="1"/>
  <c r="N30" i="1"/>
  <c r="N29" i="1"/>
  <c r="N28" i="1"/>
  <c r="N27" i="1"/>
  <c r="N25" i="1"/>
  <c r="N24" i="1"/>
  <c r="N23" i="1"/>
  <c r="N17" i="1"/>
  <c r="N16" i="1"/>
  <c r="N13" i="1"/>
  <c r="N12" i="1"/>
  <c r="N11" i="1"/>
  <c r="N10" i="1"/>
  <c r="N9" i="1"/>
  <c r="N8" i="1"/>
  <c r="N7" i="1"/>
  <c r="N74" i="1" l="1"/>
  <c r="M74" i="1"/>
  <c r="N72" i="1"/>
  <c r="N21" i="1"/>
  <c r="N71" i="1" s="1"/>
  <c r="M21" i="1"/>
  <c r="K6" i="1"/>
  <c r="M69" i="1" l="1"/>
  <c r="M71" i="1"/>
  <c r="N6" i="1"/>
  <c r="N70" i="1" l="1"/>
  <c r="N69" i="1"/>
</calcChain>
</file>

<file path=xl/sharedStrings.xml><?xml version="1.0" encoding="utf-8"?>
<sst xmlns="http://schemas.openxmlformats.org/spreadsheetml/2006/main" count="307" uniqueCount="256">
  <si>
    <t>מסמך ד' - כתב הכמויות</t>
  </si>
  <si>
    <t>#</t>
  </si>
  <si>
    <t>פרק</t>
  </si>
  <si>
    <t>תאור הפרק</t>
  </si>
  <si>
    <t>מס' הפריט</t>
  </si>
  <si>
    <t>תאור הפריט</t>
  </si>
  <si>
    <t>יחידת מידה</t>
  </si>
  <si>
    <t>תלות בהגשת עלות ההצעה בפריטים אחרים</t>
  </si>
  <si>
    <t>כמות לשקלול</t>
  </si>
  <si>
    <t>מחיר יחידה מוצע</t>
  </si>
  <si>
    <t>1.1</t>
  </si>
  <si>
    <t>קומפלט - מחיר התקנה של מצלמה אחת</t>
  </si>
  <si>
    <t>1.2</t>
  </si>
  <si>
    <t>1.3</t>
  </si>
  <si>
    <t>1.4</t>
  </si>
  <si>
    <t>1.5</t>
  </si>
  <si>
    <t>1.6</t>
  </si>
  <si>
    <t>3.1</t>
  </si>
  <si>
    <t>קומפלט למקטע</t>
  </si>
  <si>
    <t>שירותי תחזוקה</t>
  </si>
  <si>
    <t>4.1</t>
  </si>
  <si>
    <t>עד 20% מעלות הקמת מערכת האנליטיקה</t>
  </si>
  <si>
    <t>5.1</t>
  </si>
  <si>
    <t>קומפלט למצלמה אחת</t>
  </si>
  <si>
    <t>תשלום שנתי לחברת הסלולאר להפעלת מצלמה על גבי הרשת</t>
  </si>
  <si>
    <t>מערכת האנליטיקה</t>
  </si>
  <si>
    <t>אתר ראשי</t>
  </si>
  <si>
    <t>אתר גיבוי</t>
  </si>
  <si>
    <t>תכנון הפרויקט</t>
  </si>
  <si>
    <t>מערכת ניהול הוידאו</t>
  </si>
  <si>
    <t>8.1</t>
  </si>
  <si>
    <t>קומפלט - מחיר פירוק התקנה של מצלמה אחת</t>
  </si>
  <si>
    <t>עד 20% מעלות הקמת מערכת התקשורת</t>
  </si>
  <si>
    <t>קומפלט למצלמה</t>
  </si>
  <si>
    <t>תשלום שנתי למפעיל הסלולאר לשנה למצלמה</t>
  </si>
  <si>
    <t>קומפלט למערכת</t>
  </si>
  <si>
    <t>N/A</t>
  </si>
  <si>
    <t>עד 20% מעלות הקמת מערכת הנו"ב</t>
  </si>
  <si>
    <t>8.2</t>
  </si>
  <si>
    <t>8.3</t>
  </si>
  <si>
    <t>8.4</t>
  </si>
  <si>
    <t>8.5</t>
  </si>
  <si>
    <t>8.6</t>
  </si>
  <si>
    <t>תשלום למקטע</t>
  </si>
  <si>
    <t>הרחבות ושינויים</t>
  </si>
  <si>
    <t>עלות למצלמה נוספת</t>
  </si>
  <si>
    <t>3.2</t>
  </si>
  <si>
    <t>3.3</t>
  </si>
  <si>
    <r>
      <rPr>
        <b/>
        <sz val="10"/>
        <rFont val="Gisha"/>
        <family val="2"/>
      </rPr>
      <t>אספקת מצלמת FHD</t>
    </r>
    <r>
      <rPr>
        <sz val="10"/>
        <rFont val="Gisha"/>
        <family val="2"/>
      </rPr>
      <t xml:space="preserve"> בהתאם למפרט הטכני </t>
    </r>
    <r>
      <rPr>
        <b/>
        <sz val="10"/>
        <rFont val="Gisha"/>
        <family val="2"/>
      </rPr>
      <t>ללא התקנתה</t>
    </r>
  </si>
  <si>
    <r>
      <rPr>
        <b/>
        <sz val="10"/>
        <rFont val="Gisha"/>
        <family val="2"/>
      </rPr>
      <t>הרצת מערכת</t>
    </r>
    <r>
      <rPr>
        <sz val="10"/>
        <rFont val="Gisha"/>
        <family val="2"/>
      </rPr>
      <t xml:space="preserve"> המצלמות באופן מלא לאחר אישור בדיקות הקבלה כפי שמופיעה במפרט</t>
    </r>
  </si>
  <si>
    <r>
      <t>חיבור מצלמה על בסיס ע</t>
    </r>
    <r>
      <rPr>
        <b/>
        <sz val="10"/>
        <rFont val="Gisha"/>
        <family val="2"/>
      </rPr>
      <t>ורק תקשורת אלחוטית</t>
    </r>
    <r>
      <rPr>
        <sz val="10"/>
        <rFont val="Gisha"/>
        <family val="2"/>
      </rPr>
      <t xml:space="preserve"> הכולל: קבלת רישיון הפעלה של משהת"ק להפעלת העורק, </t>
    </r>
  </si>
  <si>
    <r>
      <t xml:space="preserve">אספקה וחיבור של </t>
    </r>
    <r>
      <rPr>
        <b/>
        <sz val="10"/>
        <rFont val="Gisha"/>
        <family val="2"/>
      </rPr>
      <t>תשתית סולארית</t>
    </r>
    <r>
      <rPr>
        <sz val="10"/>
        <rFont val="Gisha"/>
        <family val="2"/>
      </rPr>
      <t xml:space="preserve"> למצלמה אשר לא נתן לספק אליה חשמל רציף</t>
    </r>
  </si>
  <si>
    <t>קומפלט לעבודה</t>
  </si>
  <si>
    <t>עד 20% מעלות הקמת מערכת ניהול הוידאו</t>
  </si>
  <si>
    <t>קריאה ל 5 מצלמות ברדיוס של עד 10 ק"מ</t>
  </si>
  <si>
    <r>
      <rPr>
        <b/>
        <sz val="10"/>
        <rFont val="Gisha"/>
        <family val="2"/>
      </rPr>
      <t>ניקוי מצלמה</t>
    </r>
    <r>
      <rPr>
        <sz val="10"/>
        <rFont val="Gisha"/>
        <family val="2"/>
      </rPr>
      <t xml:space="preserve"> ועדשות מצלמה על בסיס קריאה מזדמנת על ידי החברה</t>
    </r>
  </si>
  <si>
    <r>
      <t xml:space="preserve">יש  להציע </t>
    </r>
    <r>
      <rPr>
        <b/>
        <sz val="10"/>
        <rFont val="Gisha"/>
        <family val="2"/>
      </rPr>
      <t xml:space="preserve">לפחות </t>
    </r>
    <r>
      <rPr>
        <sz val="10"/>
        <rFont val="Gisha"/>
        <family val="2"/>
      </rPr>
      <t>0.25% מעלות המצלמות במקטע הראשון שיושלם</t>
    </r>
  </si>
  <si>
    <t>העלות לא תעלה על  0.3% מעלות הקמת מערכת ה VMS למערך הבסיסי (450 מצלמות 28 ימי צילום/למצלמה)</t>
  </si>
  <si>
    <t>העלות לא תעלה על  0.01% מעלות האחסון למערך הבסיסי (450 מצלמות 28 ימי צילום/למצלמה)</t>
  </si>
  <si>
    <r>
      <t xml:space="preserve">הרחבת </t>
    </r>
    <r>
      <rPr>
        <b/>
        <sz val="10"/>
        <rFont val="Gisha"/>
        <family val="2"/>
      </rPr>
      <t xml:space="preserve">מערכת האנליטיקה </t>
    </r>
    <r>
      <rPr>
        <sz val="10"/>
        <rFont val="Gisha"/>
        <family val="2"/>
      </rPr>
      <t xml:space="preserve">למצלמות נוספות באתר הראשי ובאתר ה DR </t>
    </r>
    <r>
      <rPr>
        <b/>
        <sz val="10"/>
        <rFont val="Gisha"/>
        <family val="2"/>
      </rPr>
      <t>מעבר ל 450 המצלמות</t>
    </r>
    <r>
      <rPr>
        <sz val="10"/>
        <rFont val="Gisha"/>
        <family val="2"/>
      </rPr>
      <t xml:space="preserve">, </t>
    </r>
  </si>
  <si>
    <t>זמינות לשנה</t>
  </si>
  <si>
    <t>לא יותר מ 80% ממחיר התקנת מצלמה מקבילה בפרק 1</t>
  </si>
  <si>
    <r>
      <rPr>
        <b/>
        <sz val="10"/>
        <rFont val="Gisha"/>
        <family val="2"/>
      </rPr>
      <t>תוספת</t>
    </r>
    <r>
      <rPr>
        <sz val="10"/>
        <rFont val="Gisha"/>
        <family val="2"/>
      </rPr>
      <t xml:space="preserve"> לאספקת והתקנת </t>
    </r>
    <r>
      <rPr>
        <b/>
        <sz val="10"/>
        <rFont val="Gisha"/>
        <family val="2"/>
      </rPr>
      <t xml:space="preserve">מצלמת 4K </t>
    </r>
    <r>
      <rPr>
        <sz val="10"/>
        <rFont val="Gisha"/>
        <family val="2"/>
      </rPr>
      <t>במקום מצלמת FHD בכל סוגי ההתקנות שפורטו לעיל</t>
    </r>
  </si>
  <si>
    <r>
      <rPr>
        <b/>
        <sz val="10"/>
        <rFont val="Gisha"/>
        <family val="2"/>
      </rPr>
      <t xml:space="preserve">פירוק וגריטת מצלמות קיימות (ללא התקנת מצלמה חלופית) </t>
    </r>
    <r>
      <rPr>
        <sz val="10"/>
        <rFont val="Gisha"/>
        <family val="2"/>
      </rPr>
      <t xml:space="preserve">- לעמוד של </t>
    </r>
    <r>
      <rPr>
        <b/>
        <sz val="10"/>
        <rFont val="Gisha"/>
        <family val="2"/>
      </rPr>
      <t>עד 15 מ'</t>
    </r>
    <r>
      <rPr>
        <sz val="10"/>
        <rFont val="Gisha"/>
        <family val="2"/>
      </rPr>
      <t xml:space="preserve"> כולל פירוק המצלמה, רישומה כגרוטה והבאתה לאתר המיועד להשמדת פסולת </t>
    </r>
  </si>
  <si>
    <t>עד X ₪</t>
  </si>
  <si>
    <t>עד 50% מעלות התקנת מצלמה בפריט 1.1 בפרק 1</t>
  </si>
  <si>
    <t>קומפלט - מחיר שינוי של מצלמה אחת</t>
  </si>
  <si>
    <t>עד 3000 ₪</t>
  </si>
  <si>
    <t xml:space="preserve">רכש והתקנת מצלמות (ישמש לכל המקטעים - מתוכננים ולא מתוכננים) </t>
  </si>
  <si>
    <t>6.1</t>
  </si>
  <si>
    <t>6.2</t>
  </si>
  <si>
    <t>7.2</t>
  </si>
  <si>
    <t>7.3</t>
  </si>
  <si>
    <t xml:space="preserve">כמות להזמנה </t>
  </si>
  <si>
    <t>סה"כ מחיר לשקלול</t>
  </si>
  <si>
    <t>סה"כ מחיר להזמנה</t>
  </si>
  <si>
    <t>1.7</t>
  </si>
  <si>
    <t>בדיקת המערכת והרצתה</t>
  </si>
  <si>
    <t>שירותים אינטגרטיביים</t>
  </si>
  <si>
    <t>9.1</t>
  </si>
  <si>
    <t>9.2</t>
  </si>
  <si>
    <t>9.3</t>
  </si>
  <si>
    <t>9.4</t>
  </si>
  <si>
    <t>9.5</t>
  </si>
  <si>
    <t>9.6</t>
  </si>
  <si>
    <t>9.7</t>
  </si>
  <si>
    <t>9.8</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</si>
  <si>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</si>
  <si>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</si>
  <si>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</si>
  <si>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</si>
  <si>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</si>
  <si>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</si>
  <si>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</si>
  <si>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</si>
  <si>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</si>
  <si>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</si>
  <si>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</si>
  <si>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</si>
  <si>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</si>
  <si>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</si>
  <si>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</si>
  <si>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</si>
  <si>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</si>
  <si>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</si>
  <si>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</si>
  <si>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</si>
  <si>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</si>
  <si>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</si>
  <si>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r>
      <t xml:space="preserve">מתן שירותי </t>
    </r>
    <r>
      <rPr>
        <b/>
        <sz val="10"/>
        <rFont val="Gisha"/>
        <family val="2"/>
      </rPr>
      <t>הדרכות</t>
    </r>
    <r>
      <rPr>
        <sz val="10"/>
        <rFont val="Gisha"/>
        <family val="2"/>
      </rPr>
      <t xml:space="preserve"> בהתאם לדרישות המפרט</t>
    </r>
  </si>
  <si>
    <r>
      <t xml:space="preserve">מתן שירותי </t>
    </r>
    <r>
      <rPr>
        <b/>
        <sz val="10"/>
        <rFont val="Gisha"/>
        <family val="2"/>
      </rPr>
      <t>הטמעות</t>
    </r>
    <r>
      <rPr>
        <sz val="10"/>
        <rFont val="Gisha"/>
        <family val="2"/>
      </rPr>
      <t xml:space="preserve"> בהתאם לדרישות המפרט</t>
    </r>
  </si>
  <si>
    <t xml:space="preserve">קוממפלט למקטע הראשון </t>
  </si>
  <si>
    <r>
      <t xml:space="preserve">יש  להציע </t>
    </r>
    <r>
      <rPr>
        <b/>
        <sz val="10"/>
        <rFont val="Gisha"/>
        <family val="2"/>
      </rPr>
      <t xml:space="preserve">לפחות </t>
    </r>
    <r>
      <rPr>
        <sz val="10"/>
        <rFont val="Gisha"/>
        <family val="2"/>
      </rPr>
      <t>0.5% מעלות המצלמות המצטברת שהתוקנה במקטע</t>
    </r>
  </si>
  <si>
    <r>
      <t xml:space="preserve">ביצוע </t>
    </r>
    <r>
      <rPr>
        <b/>
        <sz val="10"/>
        <rFont val="Gisha"/>
        <family val="2"/>
      </rPr>
      <t>הגדרת הפרטמטרים</t>
    </r>
    <r>
      <rPr>
        <sz val="10"/>
        <rFont val="Gisha"/>
        <family val="2"/>
      </rPr>
      <t xml:space="preserve"> לאנליטיקה לכל מצלמה בהתאם לדרישות המפרט, </t>
    </r>
  </si>
  <si>
    <r>
      <t>אספקת</t>
    </r>
    <r>
      <rPr>
        <b/>
        <sz val="10"/>
        <rFont val="Gisha"/>
        <family val="2"/>
      </rPr>
      <t xml:space="preserve">  תיעוד להתקנת המצלמות </t>
    </r>
  </si>
  <si>
    <t xml:space="preserve">שירותי התיעוד  לכל מקטע בנפרד </t>
  </si>
  <si>
    <t>קומפלט לתיעוד ליבת המערכת</t>
  </si>
  <si>
    <t>7.4</t>
  </si>
  <si>
    <r>
      <t>ביצוע כלל ב</t>
    </r>
    <r>
      <rPr>
        <b/>
        <sz val="10"/>
        <rFont val="Gisha"/>
        <family val="2"/>
      </rPr>
      <t xml:space="preserve">דיקות קבלה FAT למצלמה </t>
    </r>
    <r>
      <rPr>
        <sz val="10"/>
        <rFont val="Gisha"/>
        <family val="2"/>
      </rPr>
      <t>בחצר היצרן</t>
    </r>
  </si>
  <si>
    <t>7.5</t>
  </si>
  <si>
    <r>
      <t xml:space="preserve">בדיקות לצורך </t>
    </r>
    <r>
      <rPr>
        <b/>
        <sz val="10"/>
        <rFont val="Gisha"/>
        <family val="2"/>
      </rPr>
      <t xml:space="preserve">הרחבת המערכת </t>
    </r>
  </si>
  <si>
    <r>
      <t xml:space="preserve">יש  להציע </t>
    </r>
    <r>
      <rPr>
        <b/>
        <sz val="10"/>
        <rFont val="Gisha"/>
        <family val="2"/>
      </rPr>
      <t xml:space="preserve">לפחות </t>
    </r>
    <r>
      <rPr>
        <sz val="10"/>
        <rFont val="Gisha"/>
        <family val="2"/>
      </rPr>
      <t>1% מעלות המצלמות במקטע הנוסף</t>
    </r>
  </si>
  <si>
    <r>
      <rPr>
        <b/>
        <sz val="10"/>
        <rFont val="Gisha"/>
        <family val="2"/>
      </rPr>
      <t xml:space="preserve">תחזוקה למערכת הVMS </t>
    </r>
    <r>
      <rPr>
        <sz val="10"/>
        <rFont val="Gisha"/>
        <family val="2"/>
      </rPr>
      <t xml:space="preserve">מהשנה השנייה להפעלה </t>
    </r>
  </si>
  <si>
    <r>
      <rPr>
        <b/>
        <sz val="10"/>
        <rFont val="Gisha"/>
        <family val="2"/>
      </rPr>
      <t>תחזוקה למערכת האנליטיקה</t>
    </r>
    <r>
      <rPr>
        <sz val="10"/>
        <rFont val="Gisha"/>
        <family val="2"/>
      </rPr>
      <t xml:space="preserve"> מהשנה השנייה להפעלה </t>
    </r>
  </si>
  <si>
    <r>
      <rPr>
        <b/>
        <sz val="10"/>
        <rFont val="Gisha"/>
        <family val="2"/>
      </rPr>
      <t xml:space="preserve">תחזוקה למערכת הנו"ב </t>
    </r>
    <r>
      <rPr>
        <sz val="10"/>
        <rFont val="Gisha"/>
        <family val="2"/>
      </rPr>
      <t xml:space="preserve">מהשנה השנייה להפעלה </t>
    </r>
  </si>
  <si>
    <t>תשלום שנתי למערכת ה VMS</t>
  </si>
  <si>
    <t>תשלום שנתי למערכת  האנליטיקה</t>
  </si>
  <si>
    <t>תשלום שנתי למערכת  הנו"ב</t>
  </si>
  <si>
    <t>תשלום שנתי לאתר הראשי ולאתר הגיבוי</t>
  </si>
  <si>
    <t>תשלום שנתי עבור באתר האירוח / עבור שירותי הענן</t>
  </si>
  <si>
    <t xml:space="preserve">חיבור 10 מצלמות נוספות </t>
  </si>
  <si>
    <r>
      <t xml:space="preserve">הרחבת </t>
    </r>
    <r>
      <rPr>
        <b/>
        <sz val="10"/>
        <rFont val="Gisha"/>
        <family val="2"/>
      </rPr>
      <t>מערכת הנו"ב</t>
    </r>
    <r>
      <rPr>
        <sz val="10"/>
        <rFont val="Gisha"/>
        <family val="2"/>
      </rPr>
      <t xml:space="preserve"> למצלמות נוספות מעבר ל 450 המצלמות,  באתר הראשי ובאתר ה DR </t>
    </r>
  </si>
  <si>
    <t>קומפלט - מחיר אספקה והתקנה של מצלמה אחת</t>
  </si>
  <si>
    <t>תשלום שנתי ללמשרד התקשורת למצלמה</t>
  </si>
  <si>
    <t>קומפלט מחיר התקנה למצלמה אחת</t>
  </si>
  <si>
    <r>
      <rPr>
        <b/>
        <sz val="10"/>
        <rFont val="Gisha"/>
        <family val="2"/>
      </rPr>
      <t xml:space="preserve">תשלום שנתי למשרד התקשורת </t>
    </r>
    <r>
      <rPr>
        <sz val="10"/>
        <rFont val="Gisha"/>
        <family val="2"/>
      </rPr>
      <t>לרישיון הפעלה של המערכת מקצה לקצה</t>
    </r>
  </si>
  <si>
    <t>תשלום שנתי למפעיל הסלולאר לשנה לרשת APN</t>
  </si>
  <si>
    <t xml:space="preserve">תשלום שנתי לחברת הסלולאר להפעלת  חיבור רשת (APN) לאתר הראשי ולאתר הגיבוי </t>
  </si>
  <si>
    <t>קומפלט לכל המקטעים המתוכננים.</t>
  </si>
  <si>
    <t>יש להציע לפחות  0.25% מכלל המצלמות במקטע הראשון</t>
  </si>
  <si>
    <t>לא תותר הגשת הצעות מחיר החורגת ביותר מ 20% מהצעת המחיר הנמוכה ביותר לאחד מסוגי המצלמות המפורטים בסעיפים 1.1-1.6</t>
  </si>
  <si>
    <t>תשלום למקטע של 50 מצלמות, תשלום יחסי למקטע עם כמות מצלמות שונה</t>
  </si>
  <si>
    <t>מצלמה מדגם מסויים שתותקן בפרויקט</t>
  </si>
  <si>
    <t>קומפלט בדיקה למקטע</t>
  </si>
  <si>
    <t xml:space="preserve">תהליך הרצה קומפלט ל 5 ימים או לתקופה ארוכה יותר ככל ויידרש </t>
  </si>
  <si>
    <r>
      <t xml:space="preserve">יש  להציע </t>
    </r>
    <r>
      <rPr>
        <b/>
        <sz val="10"/>
        <rFont val="Gisha"/>
        <family val="2"/>
      </rPr>
      <t xml:space="preserve">לפחות </t>
    </r>
    <r>
      <rPr>
        <sz val="10"/>
        <rFont val="Gisha"/>
        <family val="2"/>
      </rPr>
      <t>0.5% מעלות המצלמות במקטע הראשון</t>
    </r>
  </si>
  <si>
    <r>
      <t xml:space="preserve">יש  להציע </t>
    </r>
    <r>
      <rPr>
        <b/>
        <sz val="10"/>
        <rFont val="Gisha"/>
        <family val="2"/>
      </rPr>
      <t xml:space="preserve">לפחות </t>
    </r>
    <r>
      <rPr>
        <sz val="10"/>
        <rFont val="Gisha"/>
        <family val="2"/>
      </rPr>
      <t>0.5% מעלות המצלמות המצטברת שהתוקנה במקטע הראשון</t>
    </r>
  </si>
  <si>
    <r>
      <t xml:space="preserve">יש  להציע </t>
    </r>
    <r>
      <rPr>
        <b/>
        <sz val="10"/>
        <rFont val="Gisha"/>
        <family val="2"/>
      </rPr>
      <t xml:space="preserve">לפחות </t>
    </r>
    <r>
      <rPr>
        <sz val="10"/>
        <rFont val="Gisha"/>
        <family val="2"/>
      </rPr>
      <t>0.25% מעלות המצלמות במקטע מסויים</t>
    </r>
  </si>
  <si>
    <t>קומפלט לסביבת אינטגציה מלאה באישור מנהל הפרויקט</t>
  </si>
  <si>
    <t>עלות ליום מצולם נוסף מעבר ל28 הימים הכלולים בעלות הבסיסית של מערכת ה VMS</t>
  </si>
  <si>
    <t>העלות לא תעלה על עלות של 0.3% מעלות הקמת מערכת השו"ב למערך הבסיסי (450 מצלמות 28 ימי צילום/למצלמה)</t>
  </si>
  <si>
    <t>העלות לא תעלה על עלות של 0.3% מעלות הקמת מערכת האנליטיקה למערך הבסיסי (450 מצלמות 28 ימי צילום/למצלמה)</t>
  </si>
  <si>
    <t>עד 70% מעלות התקנת מצלמה בסעיף  1.1 לעיל</t>
  </si>
  <si>
    <t>סכום שלילי, לפחות 20% מעלות התקנת מצלמה בסעיף  1.1</t>
  </si>
  <si>
    <t xml:space="preserve">  אספקה והתקנת ארונית לעמוד מצלמה </t>
  </si>
  <si>
    <t xml:space="preserve">ארונית </t>
  </si>
  <si>
    <t>מערכת הנו"ב</t>
  </si>
  <si>
    <t>סכום כולל  לשנה למצלמות למצלמה</t>
  </si>
  <si>
    <t>סכום כולל  לשנה  למצלמה מותקנת</t>
  </si>
  <si>
    <t xml:space="preserve">עד 15% מהעלות המצלמה הזולה ביותר מהמצלמות בסעיף 1.1-1.16 לעיל </t>
  </si>
  <si>
    <t xml:space="preserve">עד 10% מהעלות המצלמה הזולה ביותר מהמצלמות בסעיף 1.1-1.16 לעיל </t>
  </si>
  <si>
    <t>1.8</t>
  </si>
  <si>
    <t>תוספת תשלום עבור אספקת והתקנת מתקן להעלאה והורדה של מצלמות וידאו בעמודים בגובה של מעל 15 מ' .</t>
  </si>
  <si>
    <r>
      <t xml:space="preserve">	שירותי תחזוקה לשנה למצלמות וציוד הקצה</t>
    </r>
    <r>
      <rPr>
        <sz val="10"/>
        <rFont val="Gisha"/>
        <family val="2"/>
      </rPr>
      <t xml:space="preserve"> מותקנות   (החל מהשנה השנייה להפעלה)</t>
    </r>
  </si>
  <si>
    <t xml:space="preserve">קומפלט לאספקת והתקנת מתקן הורדה </t>
  </si>
  <si>
    <t>ניתן להציע עד 4% מעלות המצלמות במקטע</t>
  </si>
  <si>
    <t>ניתן להציע עד 7% מסה"כ עלות התקנת המצלמות במקטע הנוסף</t>
  </si>
  <si>
    <t>7.6</t>
  </si>
  <si>
    <t>יש להציע לפחות  0.25% מהעלות של מצלמה  מהדגם הנבדק בשלב הראשון</t>
  </si>
  <si>
    <t>קומפלט לבדיקת המערכת</t>
  </si>
  <si>
    <t>אין</t>
  </si>
  <si>
    <t>7.7</t>
  </si>
  <si>
    <t>5.2</t>
  </si>
  <si>
    <t>5.3</t>
  </si>
  <si>
    <r>
      <t xml:space="preserve">הקמת חיבור של </t>
    </r>
    <r>
      <rPr>
        <b/>
        <sz val="10"/>
        <rFont val="Gisha"/>
        <family val="2"/>
      </rPr>
      <t>ליבת הסלולאר</t>
    </r>
    <r>
      <rPr>
        <sz val="10"/>
        <rFont val="Gisha"/>
        <family val="2"/>
      </rPr>
      <t xml:space="preserve"> לליבת התקשורת באתר הראשי ובאתר הגיבוי </t>
    </r>
  </si>
  <si>
    <t>ביצוע בדיקות למערכת האנליטיקה לצורך בדיקת עמידה בדרישות המכרז</t>
  </si>
  <si>
    <t>5.4</t>
  </si>
  <si>
    <t>אתר התארגנות למנהל הפרוייקט וצוותו</t>
  </si>
  <si>
    <t>חודש</t>
  </si>
  <si>
    <t xml:space="preserve">ניתן להציע עד 7% מסה"כ עלות התקנת המצלמות והמערכת (פרק 1,3,4,5) במקטעים המתוכננים </t>
  </si>
  <si>
    <r>
      <t xml:space="preserve">יש  להציע </t>
    </r>
    <r>
      <rPr>
        <b/>
        <sz val="10"/>
        <rFont val="Gisha"/>
        <family val="2"/>
      </rPr>
      <t xml:space="preserve">לפחות 2% </t>
    </r>
    <r>
      <rPr>
        <sz val="10"/>
        <rFont val="Gisha"/>
        <family val="2"/>
      </rPr>
      <t xml:space="preserve">מעלות המצלמה המותקנת </t>
    </r>
  </si>
  <si>
    <t>העברת אתר הגיבוי מאתר הספק לאתר החברה. אינטגרציה ובדיקות באתר החברה</t>
  </si>
  <si>
    <t>רכש והתקנת מצלמות</t>
  </si>
  <si>
    <t>מערכת וליבה</t>
  </si>
  <si>
    <t>תפעול ותחזוקה</t>
  </si>
  <si>
    <t>חלק ר</t>
  </si>
  <si>
    <t>תכנון</t>
  </si>
  <si>
    <r>
      <rPr>
        <b/>
        <sz val="10"/>
        <rFont val="Gisha"/>
        <family val="2"/>
      </rPr>
      <t xml:space="preserve">ביצוע בדיקות כוללות למערכת  </t>
    </r>
    <r>
      <rPr>
        <sz val="10"/>
        <rFont val="Gisha"/>
        <family val="2"/>
      </rPr>
      <t>באתר ההתקנה, באתר הראשי ובאתר הגיבוי( ISAT, SAT,  )</t>
    </r>
  </si>
  <si>
    <r>
      <t xml:space="preserve">יש  להציע </t>
    </r>
    <r>
      <rPr>
        <b/>
        <sz val="10"/>
        <rFont val="Gisha"/>
        <family val="2"/>
      </rPr>
      <t>לפחות</t>
    </r>
    <r>
      <rPr>
        <sz val="10"/>
        <rFont val="Gisha"/>
        <family val="2"/>
      </rPr>
      <t xml:space="preserve"> 2% מעלות המצלמות במקטע הראשון </t>
    </r>
  </si>
  <si>
    <r>
      <rPr>
        <b/>
        <sz val="10"/>
        <rFont val="Gisha"/>
        <family val="2"/>
      </rPr>
      <t xml:space="preserve">ביצוע בדיקות איטנגרטיביות לכלל מערכו תהמנת"ם  </t>
    </r>
    <r>
      <rPr>
        <sz val="10"/>
        <rFont val="Gisha"/>
        <family val="2"/>
      </rPr>
      <t>באתר ההתקנה, באתר הראשי ובאתר הגיבוי( EIAT,  )</t>
    </r>
  </si>
  <si>
    <r>
      <t>הפעלת 1</t>
    </r>
    <r>
      <rPr>
        <sz val="11"/>
        <rFont val="Calibri"/>
        <family val="2"/>
        <scheme val="minor"/>
      </rPr>
      <t xml:space="preserve">0 תחנות עבודה מורחקות כגיבוי </t>
    </r>
    <r>
      <rPr>
        <b/>
        <sz val="11"/>
        <rFont val="Calibri"/>
        <family val="2"/>
        <scheme val="minor"/>
      </rPr>
      <t xml:space="preserve">(BCP) </t>
    </r>
    <r>
      <rPr>
        <sz val="11"/>
        <rFont val="Calibri"/>
        <family val="2"/>
        <scheme val="minor"/>
      </rPr>
      <t>מאתר ה DR על פי צורך תפעולי במקרה של כשל באתר המרכזי.
העלות תכלול את עלות התשלום לשנה הראשונה לספק התקשורת.</t>
    </r>
  </si>
  <si>
    <t>הערות</t>
  </si>
  <si>
    <t xml:space="preserve">לרבות - מצלמה,התקנת זרוע נשיאה מתקון מכני, השחלה חיבור כבלים עד המגש/ ארונית,  סיים אופטי,, שקעי תקשורת  סיים אופטי, זרוע נשיאה, ציוד אנטי ונדלי, השלמת קצוות ואטמים, אספקת אינג'קטור (ככל ונדרש) , שירותי תחזוקה ואחריות לשנה הראשונה. </t>
  </si>
  <si>
    <t xml:space="preserve">לרבות - מצלמה,התקנת זרוע נשיאה מתקון מכני, השחלה חיבור כבלים עד הארונית , שקעי תקשורת  סיים אופטי,זרוע נשיאה, ציוד אנטי ונדלי, השלמת קצוות ואטמים,אספקת אינג'קטור (ככל ונדרש),ואחריות לשנה הראשונה.  </t>
  </si>
  <si>
    <t xml:space="preserve">לרבות - מצלמה,התקנת זרוע נשיאה מתקון מכני, השחלה חיבור כבלים עד הארונית  שקעי תקשורת, סיים אופטי,  זרוע נשיאה, ציוד אנטי ונדלי, השלמת קצוות ואטמים, אספקת אינג'קטור (ככל ונדרש) ,  שירותי תחזוקה ואחריות לשנה הראשונה. </t>
  </si>
  <si>
    <r>
      <t xml:space="preserve">אספקה והתקנה של מצלמת FHD בצורה מושלמת על גבי </t>
    </r>
    <r>
      <rPr>
        <b/>
        <sz val="10"/>
        <rFont val="Gisha"/>
        <family val="2"/>
      </rPr>
      <t>עמוד מצלמה יעודי שגובה ההתקנה הנדרש  של  16-30  מ'</t>
    </r>
    <r>
      <rPr>
        <sz val="10"/>
        <rFont val="Gisha"/>
        <family val="2"/>
      </rPr>
      <t xml:space="preserve">  </t>
    </r>
  </si>
  <si>
    <r>
      <t>אספקה והתקנה של מצלמת  FHD בצורה מושלמת ע</t>
    </r>
    <r>
      <rPr>
        <b/>
        <sz val="10"/>
        <rFont val="Gisha"/>
        <family val="2"/>
      </rPr>
      <t>ל גבי עמוד תאורה שגובה ההתקנה הנדרש   עד 15 מ'</t>
    </r>
    <r>
      <rPr>
        <sz val="10"/>
        <rFont val="Gisha"/>
        <family val="2"/>
      </rPr>
      <t xml:space="preserve">  
</t>
    </r>
  </si>
  <si>
    <r>
      <t xml:space="preserve">אספקה והתקנה של מצלמת FHD ה בצורה מושלמת על גבי </t>
    </r>
    <r>
      <rPr>
        <b/>
        <sz val="10"/>
        <rFont val="Gisha"/>
        <family val="2"/>
      </rPr>
      <t xml:space="preserve">עמוד תאורה דואלי בגובה  עד 15 מ' </t>
    </r>
    <r>
      <rPr>
        <sz val="10"/>
        <rFont val="Gisha"/>
        <family val="2"/>
      </rPr>
      <t xml:space="preserve"> 
</t>
    </r>
  </si>
  <si>
    <r>
      <t xml:space="preserve">אספקה והתקנה של מצלמת FHD בצורה מושלמת על גבי </t>
    </r>
    <r>
      <rPr>
        <b/>
        <sz val="10"/>
        <rFont val="Gisha"/>
        <family val="2"/>
      </rPr>
      <t>עמוד מצלמה יעודי</t>
    </r>
    <r>
      <rPr>
        <sz val="10"/>
        <rFont val="Gisha"/>
        <family val="2"/>
      </rPr>
      <t xml:space="preserve"> </t>
    </r>
    <r>
      <rPr>
        <b/>
        <sz val="10"/>
        <rFont val="Gisha"/>
        <family val="2"/>
      </rPr>
      <t xml:space="preserve">שגובה ההתקנה הנדרש  עד 15 מ' </t>
    </r>
    <r>
      <rPr>
        <sz val="10"/>
        <rFont val="Gisha"/>
        <family val="2"/>
      </rPr>
      <t xml:space="preserve"> 
</t>
    </r>
  </si>
  <si>
    <t xml:space="preserve">לרבות - מצלמה,התקנת זרוע נשיאה מתקון מכני, השחלה חיבור כבלים עד הארונית, שקעי תקשורת  סיים אופטי, זרוע נשיאה, ציוד אנטי ונדלי, השלמת קצוות ואטמים, אספקת אינג'קטור (ככל ונדרש) , ,שירותי תחזוקה ואחריות לשנה הראשונה. </t>
  </si>
  <si>
    <r>
      <t>אספקה והתקנה של מצלמת FHD בצורה מושלמת ע</t>
    </r>
    <r>
      <rPr>
        <b/>
        <sz val="10"/>
        <rFont val="Gisha"/>
        <family val="2"/>
      </rPr>
      <t>ל גבי עמוד תאורה שגובה ההתקנה הנדרש  מ 16 עד 30 מ'</t>
    </r>
    <r>
      <rPr>
        <sz val="10"/>
        <rFont val="Gisha"/>
        <family val="2"/>
      </rPr>
      <t xml:space="preserve">  
</t>
    </r>
  </si>
  <si>
    <r>
      <t>אספקה והתקנה של מצלמת FHD  בצורה מושלמת ע</t>
    </r>
    <r>
      <rPr>
        <b/>
        <sz val="10"/>
        <rFont val="Gisha"/>
        <family val="2"/>
      </rPr>
      <t xml:space="preserve">ל גבי גשר שילוט/ רכב  </t>
    </r>
    <r>
      <rPr>
        <sz val="10"/>
        <rFont val="Gisha"/>
        <family val="2"/>
      </rPr>
      <t xml:space="preserve">
</t>
    </r>
  </si>
  <si>
    <t>לרבות - מצלמה,התקנת זרוע נשיאה מתקון מכני, השחלה חיבור כבלים עד הארונית , שקעי תקשורת   סיים אופטי,זרוע נשיאה, ציוד אנטי ונדלי, השלמת קצוות ואטמים, תאום הסדרי תנועה, שירותי תחזוקה ואחריות לשנה הראשונה. .</t>
  </si>
  <si>
    <r>
      <rPr>
        <b/>
        <sz val="10"/>
        <rFont val="Gisha"/>
        <family val="2"/>
      </rPr>
      <t xml:space="preserve">אספקה והתקנת מערכת נו"ב </t>
    </r>
    <r>
      <rPr>
        <sz val="10"/>
        <rFont val="Gisha"/>
        <family val="2"/>
      </rPr>
      <t>- יכולת ניטור ובקרה מרכזית לכל המערכת המוצעת על ידי הקבלן</t>
    </r>
  </si>
  <si>
    <t xml:space="preserve"> בהתאם למפרט הטכני. המערכת המוצעת תסופק ביכול ראשונית לניהול המערך בהיקף של 450 מצלמות  עם יכולת מענה להרחבה של  עד 1500 מצלמות. כולל - רישוי לשלב ההתקנה ולשנה הראשונה</t>
  </si>
  <si>
    <r>
      <t xml:space="preserve">אספקת והתקנת ליבת </t>
    </r>
    <r>
      <rPr>
        <b/>
        <sz val="10"/>
        <rFont val="Gisha"/>
        <family val="2"/>
      </rPr>
      <t>מערכת ניהול הוידאו (VMS)</t>
    </r>
    <r>
      <rPr>
        <sz val="10"/>
        <rFont val="Gisha"/>
        <family val="2"/>
      </rPr>
      <t xml:space="preserve"> 
</t>
    </r>
  </si>
  <si>
    <t xml:space="preserve">באתר הראשי ובמתקן ה DR עבור 450 מצלמות עם יכולת הרחבה עד 1500 מצלמות   כולל:
- רישוי לשלב ההתקנה ולשנה הראשונה  ו 50 משתמשי קצה ולאחסון של 28 ימי צילום לכל מצלמה, </t>
  </si>
  <si>
    <r>
      <t>התקנת מ</t>
    </r>
    <r>
      <rPr>
        <b/>
        <sz val="10"/>
        <rFont val="Gisha"/>
        <family val="2"/>
      </rPr>
      <t xml:space="preserve">ערכת אנליטיקה </t>
    </r>
    <r>
      <rPr>
        <sz val="10"/>
        <rFont val="Gisha"/>
        <family val="2"/>
      </rPr>
      <t>מלאה ב</t>
    </r>
  </si>
  <si>
    <t>אתר הראשי ובמתקן ה DR עבור 450 מצלמות ו 50 משתמשי קצה עם יכולת הרחבה עד 1500 מצלמות בסוגים שונים של עמדות כפי שהוגדרה במפרט הטכני. כולל רישוי לשלב ההתקנה ולשנה הראשונה</t>
  </si>
  <si>
    <t xml:space="preserve">כולל אינטגרציה פנימית וחיצונית, חיבור לרשת התקשורת שמסופקת ע"י קבלן התקשורת מטעם החברה, </t>
  </si>
  <si>
    <r>
      <t>אספקת והתקנת כלל ה</t>
    </r>
    <r>
      <rPr>
        <b/>
        <sz val="10"/>
        <rFont val="Gisha"/>
        <family val="2"/>
      </rPr>
      <t>חומרות וציוד תקשורת באתר הרא</t>
    </r>
    <r>
      <rPr>
        <sz val="10"/>
        <rFont val="Gisha"/>
        <family val="2"/>
      </rPr>
      <t>שי</t>
    </r>
  </si>
  <si>
    <t xml:space="preserve">אספקת אתר פיזי לטובת הקמת אתר גיבוי </t>
  </si>
  <si>
    <t xml:space="preserve">הקמת התשתית הפיזית </t>
  </si>
  <si>
    <t xml:space="preserve">הקמת ליבת המערכת, תשתיות נדרשות ואינטגרציה באתר הגיבוי </t>
  </si>
  <si>
    <t>אספקת והתקנת רשת תקשורת למערכת באתר בגיבוי ו</t>
  </si>
  <si>
    <t>קישור לרשת החברה ולאביזרי הקצה ולאתר ההפעלה המשני של החברה (BCP)  בעזריאלי ראשונים.
כולל שירותי אחריות ותחזוקה הדרישות, לשנת ההפעלה הראשונה לאחר קבלת אישור השלמה.</t>
  </si>
  <si>
    <t>תכנון מפורט  לליבת המערכת (באתר ההראשי ובאתר הגיבוי) ועבור התקנת  450  מצלמות במקטעים המתוכננים ( 1,  2, 3א, והמקטע המנוהל (ידוע גם כמקטע 541)., 6 NB וכן תכנון החלפת המצלמות הקיימות</t>
  </si>
  <si>
    <t>6.2	תכנון מפורט למקטע לא מתוכנן נוסף במסגרת הכבישים המנוטרים</t>
  </si>
  <si>
    <t>למקטע נוסף הכולל  50 מצלמות</t>
  </si>
  <si>
    <t xml:space="preserve">תכנון מפורט  למקטע נוסף (מעבר לכבישים  המנוטרים) </t>
  </si>
  <si>
    <t xml:space="preserve">	תכנון מפורט למקטעים המתוכננים  בכבישים המנוטרים. </t>
  </si>
  <si>
    <t>6.3</t>
  </si>
  <si>
    <t>6.4</t>
  </si>
  <si>
    <r>
      <t>ביצוע בדיקו</t>
    </r>
    <r>
      <rPr>
        <b/>
        <sz val="10"/>
        <rFont val="Gisha"/>
        <family val="2"/>
      </rPr>
      <t xml:space="preserve">ת קבלה  SFAT  </t>
    </r>
    <r>
      <rPr>
        <sz val="10"/>
        <rFont val="Gisha"/>
        <family val="2"/>
      </rPr>
      <t xml:space="preserve">הנדרשות לfכלל המערכת לכל המערכת  בחצר היצרן / ספק </t>
    </r>
  </si>
  <si>
    <t>מערכת השו"ב, מערכת האנליטיקה, מערכת ניהול הוידאו) בהתאם לדרישות המפרט</t>
  </si>
  <si>
    <r>
      <rPr>
        <b/>
        <sz val="10"/>
        <rFont val="Gisha"/>
        <family val="2"/>
      </rPr>
      <t>הקמת סביבת אנטגרציה</t>
    </r>
    <r>
      <rPr>
        <sz val="10"/>
        <rFont val="Gisha"/>
        <family val="2"/>
      </rPr>
      <t xml:space="preserve"> ושדה בדיקות. </t>
    </r>
  </si>
  <si>
    <t>המערכת תכלול את החומרה, תוכנה, תקשורת, ריהוט ואמצעי עיגון, תשתית פסיבית וכל הנדרש להפעלת לדימוי של מקטע תנועה בנתיבי איילון . המערכת תכיל את כל האמצעים הקיימים לרבות VMS, אנליטיקה ומערכת שו"ב.</t>
  </si>
  <si>
    <r>
      <t xml:space="preserve">אספקת </t>
    </r>
    <r>
      <rPr>
        <b/>
        <sz val="10"/>
        <rFont val="Gisha"/>
        <family val="2"/>
      </rPr>
      <t>תיעוד למערכות הליבה</t>
    </r>
  </si>
  <si>
    <t xml:space="preserve">תוספת לשירות תחזוקה לשנה למצלמה וציוד נלווה מותקנת במקטעים בשיטת Total Risk </t>
  </si>
  <si>
    <t>לרבות-תשלומי רישוי (Renewal subscription) או דמי שימוש (לפני העניין)  למערכת, תחזוקה שוטפת (יזומה או על בסיס תקלה), תחזוקת חומרה, כל רכיבי התוכנה, כלי צד ג', ציוד וכבילת התקשורת המקומית, אבטחת מידע  עבור 450 מצלמות מחוברות, כולל  28 ימי צילום לכל מצלמה..</t>
  </si>
  <si>
    <t>לרבות - תשלומי רישוי (Renewal subscription) או דמי שימוש (לפני העניין) למערכת, חומרה, כל רכיבי התוכנה, כלי צד ג', אבטחת מידע וכל הנדרש להפעלה מלאה של המערכת לאתר הראשי ולאתר הגיבוי. 
עבור 450 מצלמות</t>
  </si>
  <si>
    <t>לרבות - תשלומי רישוי (Renewal subscription) או דמי שימוש (לפני העניין) למערכת, חומרה, כל רכיבי התוכנה, כלי צד ג', אבטחת מידע וכל הנדרש להפעלה מלאה של המערכת לאתר הראשי ולאתר הגיבוי.  עבור 450 מצלמות</t>
  </si>
  <si>
    <r>
      <t>ת</t>
    </r>
    <r>
      <rPr>
        <b/>
        <sz val="10"/>
        <rFont val="Gisha"/>
        <family val="2"/>
      </rPr>
      <t>חזוקה לרשת התקשורת באתר הגיבוי</t>
    </r>
    <r>
      <rPr>
        <sz val="10"/>
        <rFont val="Gisha"/>
        <family val="2"/>
      </rPr>
      <t xml:space="preserve">  מהשנה השנייה להפעלה</t>
    </r>
  </si>
  <si>
    <t>לרבות- תשלומי רישוי (Renewal subscription) לרשת התקשורת, תשלומים לקויי התקשורת בין האתר הראשי לאתר הגיבוי, ובין אתר הגיבוי לנקודת המסירה של רשת החברה, חומרה, כל רכיבי התוכנה, כלי צד ג', אבטחת מידע וכל הנדרש להפעלה מלאה של רשת התקשורת  לאתר הגיבוי וכל רכיב תקשורת נוסף באחריותו</t>
  </si>
  <si>
    <r>
      <rPr>
        <b/>
        <sz val="10"/>
        <rFont val="Gisha"/>
        <family val="2"/>
      </rPr>
      <t xml:space="preserve">תשלום עבור אתר האירוח </t>
    </r>
    <r>
      <rPr>
        <sz val="10"/>
        <rFont val="Gisha"/>
        <family val="2"/>
      </rPr>
      <t>לאתר הגיבוי</t>
    </r>
  </si>
  <si>
    <r>
      <t xml:space="preserve">הרחבת </t>
    </r>
    <r>
      <rPr>
        <b/>
        <sz val="10"/>
        <rFont val="Gisha"/>
        <family val="2"/>
      </rPr>
      <t>מערכת ניהול הוידאו</t>
    </r>
    <r>
      <rPr>
        <sz val="10"/>
        <rFont val="Gisha"/>
        <family val="2"/>
      </rPr>
      <t xml:space="preserve"> (VMS)  </t>
    </r>
    <r>
      <rPr>
        <b/>
        <sz val="10"/>
        <rFont val="Gisha"/>
        <family val="2"/>
      </rPr>
      <t>לחיבור מצלמות נוספות</t>
    </r>
    <r>
      <rPr>
        <sz val="10"/>
        <rFont val="Gisha"/>
        <family val="2"/>
      </rPr>
      <t xml:space="preserve"> באתר הראשי ובאתר ה DR מ</t>
    </r>
    <r>
      <rPr>
        <b/>
        <sz val="10"/>
        <rFont val="Gisha"/>
        <family val="2"/>
      </rPr>
      <t>עבר ל 450  המצלמות</t>
    </r>
    <r>
      <rPr>
        <sz val="10"/>
        <rFont val="Gisha"/>
        <family val="2"/>
      </rPr>
      <t>.</t>
    </r>
  </si>
  <si>
    <t xml:space="preserve">ההרחבה תכלול את כל החומרה, תוספת רישוי/ חידוש רישוי (ככל ורלוונטי), שאר רכיבי התוכנה, תקשורת מקומית ואבטחת מידע, שירותי אירוח/ שירותי ענן ואינטגרציה מלאה בין האתר הראשי לאתר הגיבוי, לצורך חיבור והפעלת 10 מצלמות נוספות במערכת ניהול הוידאו (VMS) וכן שירותי תחזוקה לשנה ממועד ההזמנה.
כולל הרצה מקדמית בסביבת האינטגרציה למשך 5 ימי עבודה.
כל האמור לעיל יתייחס הן לאתר הראשי והן לאתר הגיבוי </t>
  </si>
  <si>
    <r>
      <t xml:space="preserve">הרחבת </t>
    </r>
    <r>
      <rPr>
        <b/>
        <sz val="10"/>
        <rFont val="Gisha"/>
        <family val="2"/>
      </rPr>
      <t xml:space="preserve">מערכת ניהול הוידאו  </t>
    </r>
    <r>
      <rPr>
        <sz val="10"/>
        <rFont val="Gisha"/>
        <family val="2"/>
      </rPr>
      <t>(VMS) ללאחסון ימיצילום מ</t>
    </r>
    <r>
      <rPr>
        <b/>
        <sz val="10"/>
        <rFont val="Gisha"/>
        <family val="2"/>
      </rPr>
      <t>עבר ל 28 ימי צילום</t>
    </r>
    <r>
      <rPr>
        <sz val="10"/>
        <rFont val="Gisha"/>
        <family val="2"/>
      </rPr>
      <t xml:space="preserve">, </t>
    </r>
  </si>
  <si>
    <t>ההרחבה תכלול את כל החומרה, תוספת רישוי/ חידוש רישוי (ככל ורלוונטי), שאר רכיבי התוכנה, תקשורת מקומית ואבטחת מידע, שירותי אירוח/ שירותי ענן ואינטגרציה מלאה בין האתר הראשי לאתר הגיבוי, לצורך חיבור והפעלת 10 מצלמות נוספות במערכת ניהול הוידאו (VMS) וכן שירותי תחזוקה לשנה ממועד ההזמנה.
כולל הרצה מקדמית בסביבת האינטגרציה למשך 5 ימי עבודה.</t>
  </si>
  <si>
    <r>
      <rPr>
        <b/>
        <sz val="10"/>
        <rFont val="Gisha"/>
        <family val="2"/>
      </rPr>
      <t>הפחתה</t>
    </r>
    <r>
      <rPr>
        <sz val="10"/>
        <rFont val="Gisha"/>
        <family val="2"/>
      </rPr>
      <t xml:space="preserve"> לעלות המצלמה לאספקת מצלמה ל</t>
    </r>
    <r>
      <rPr>
        <b/>
        <sz val="10"/>
        <rFont val="Gisha"/>
        <family val="2"/>
      </rPr>
      <t>לא רכיב שליטה (PTZ)</t>
    </r>
    <r>
      <rPr>
        <sz val="10"/>
        <rFont val="Gisha"/>
        <family val="2"/>
      </rPr>
      <t xml:space="preserve"> למצלמות FHD  </t>
    </r>
  </si>
  <si>
    <t>יש להציע סכום שלילי</t>
  </si>
  <si>
    <r>
      <rPr>
        <b/>
        <sz val="10"/>
        <rFont val="Gisha"/>
        <family val="2"/>
      </rPr>
      <t xml:space="preserve">ביצוע התקנה בלבד ללא אספקה של מצלמה נוספת </t>
    </r>
    <r>
      <rPr>
        <sz val="10"/>
        <rFont val="Gisha"/>
        <family val="2"/>
      </rPr>
      <t xml:space="preserve">אשר תסופק לקבלן על ידי אחרים בצורה מושלמת על גבי </t>
    </r>
    <r>
      <rPr>
        <b/>
        <sz val="10"/>
        <rFont val="Gisha"/>
        <family val="2"/>
      </rPr>
      <t xml:space="preserve">עמוד דואלי </t>
    </r>
    <r>
      <rPr>
        <sz val="10"/>
        <rFont val="Gisha"/>
        <family val="2"/>
      </rPr>
      <t xml:space="preserve">לגובה מותקן של עד </t>
    </r>
    <r>
      <rPr>
        <b/>
        <sz val="10"/>
        <rFont val="Gisha"/>
        <family val="2"/>
      </rPr>
      <t>15 מ</t>
    </r>
    <r>
      <rPr>
        <sz val="10"/>
        <rFont val="Gisha"/>
        <family val="2"/>
      </rPr>
      <t>'.</t>
    </r>
  </si>
  <si>
    <r>
      <rPr>
        <b/>
        <sz val="10"/>
        <rFont val="Gisha"/>
        <family val="2"/>
      </rPr>
      <t>שינוי מיקום של  מצלמה קיימת</t>
    </r>
    <r>
      <rPr>
        <sz val="10"/>
        <rFont val="Gisha"/>
        <family val="2"/>
      </rPr>
      <t xml:space="preserve"> המותקנת על גבי עמוד בגובה התקנה של עד  </t>
    </r>
    <r>
      <rPr>
        <b/>
        <sz val="10"/>
        <rFont val="Gisha"/>
        <family val="2"/>
      </rPr>
      <t xml:space="preserve">עד 15 מ' </t>
    </r>
  </si>
  <si>
    <r>
      <t xml:space="preserve"> </t>
    </r>
    <r>
      <rPr>
        <b/>
        <sz val="10"/>
        <rFont val="Gisha"/>
        <family val="2"/>
      </rPr>
      <t>שינוי מיקום של  מצלמה קיימת</t>
    </r>
    <r>
      <rPr>
        <sz val="10"/>
        <rFont val="Gisha"/>
        <family val="2"/>
      </rPr>
      <t xml:space="preserve"> המותקנת על גבי עמוד בגובה התקנה  של עד  </t>
    </r>
    <r>
      <rPr>
        <b/>
        <sz val="10"/>
        <rFont val="Gisha"/>
        <family val="2"/>
      </rPr>
      <t xml:space="preserve">מעל 15 מ' </t>
    </r>
    <r>
      <rPr>
        <sz val="10"/>
        <rFont val="Gisha"/>
        <family val="2"/>
      </rPr>
      <t xml:space="preserve">במצלמת FHD חדשה אמצעי הורדת המצלמה קיים  על גבי העמוד </t>
    </r>
  </si>
  <si>
    <r>
      <rPr>
        <b/>
        <sz val="10"/>
        <rFont val="Gisha"/>
        <family val="2"/>
      </rPr>
      <t xml:space="preserve">פירוק גריטת מצלמות קיימות (ללא התקנת מצלמה חלופית) </t>
    </r>
    <r>
      <rPr>
        <sz val="10"/>
        <rFont val="Gisha"/>
        <family val="2"/>
      </rPr>
      <t xml:space="preserve">- בגובה התקנה של </t>
    </r>
    <r>
      <rPr>
        <b/>
        <sz val="10"/>
        <rFont val="Gisha"/>
        <family val="2"/>
      </rPr>
      <t xml:space="preserve">מעל  15 מ' </t>
    </r>
    <r>
      <rPr>
        <sz val="10"/>
        <rFont val="Gisha"/>
        <family val="2"/>
      </rPr>
      <t xml:space="preserve">כולל פירוק המצלמה, רישומה כגרוטה והבאתה לאתר המיועד להשמדת פסולת </t>
    </r>
  </si>
  <si>
    <r>
      <rPr>
        <b/>
        <sz val="11"/>
        <rFont val="Gisha"/>
        <family val="2"/>
      </rPr>
      <t xml:space="preserve">החלפת מצלמה </t>
    </r>
    <r>
      <rPr>
        <sz val="11"/>
        <rFont val="Gisha"/>
        <family val="2"/>
      </rPr>
      <t xml:space="preserve">קיימת </t>
    </r>
    <r>
      <rPr>
        <b/>
        <sz val="11"/>
        <rFont val="Gisha"/>
        <family val="2"/>
      </rPr>
      <t>במצלמה חדשה</t>
    </r>
    <r>
      <rPr>
        <sz val="11"/>
        <rFont val="Gisha"/>
        <family val="2"/>
      </rPr>
      <t xml:space="preserve"> בתום תקופת התחזוקה על גבי </t>
    </r>
    <r>
      <rPr>
        <b/>
        <sz val="11"/>
        <rFont val="Gisha"/>
        <family val="2"/>
      </rPr>
      <t>עמוד תאורה בגובה התקנה של עד  15 מ' .</t>
    </r>
  </si>
  <si>
    <r>
      <rPr>
        <b/>
        <sz val="11"/>
        <rFont val="Gisha"/>
        <family val="2"/>
      </rPr>
      <t xml:space="preserve">החלפת מצלמה </t>
    </r>
    <r>
      <rPr>
        <sz val="11"/>
        <rFont val="Gisha"/>
        <family val="2"/>
      </rPr>
      <t xml:space="preserve">קיימת </t>
    </r>
    <r>
      <rPr>
        <b/>
        <sz val="11"/>
        <rFont val="Gisha"/>
        <family val="2"/>
      </rPr>
      <t>במצלמה חדשה</t>
    </r>
    <r>
      <rPr>
        <sz val="11"/>
        <rFont val="Gisha"/>
        <family val="2"/>
      </rPr>
      <t xml:space="preserve"> בתום תקופת התחזוקה על גבי </t>
    </r>
    <r>
      <rPr>
        <b/>
        <sz val="11"/>
        <rFont val="Gisha"/>
        <family val="2"/>
      </rPr>
      <t>עמוד תאורה בגובה התקנה שלמעל   15 מ' .</t>
    </r>
  </si>
  <si>
    <r>
      <rPr>
        <sz val="7"/>
        <rFont val="Times New Roman"/>
        <family val="1"/>
      </rPr>
      <t xml:space="preserve"> </t>
    </r>
    <r>
      <rPr>
        <sz val="12"/>
        <rFont val="David"/>
        <family val="2"/>
      </rPr>
      <t xml:space="preserve">תוספת עבור אספקה והתקנת  תקשורת סלולארית דור 4G/5G למצלמת וידאו </t>
    </r>
  </si>
  <si>
    <t>חיבור סלולארי בהתאם לכיסוי הסלולארי באתר ההתקנה, וזאת על בסיס הרשת המתאימה ביותר בהתאם לאישור החברה ותשלום שנתי לחברת הסלולאר.</t>
  </si>
  <si>
    <t>תכולה כללית 
(פירוט מלא במסמך ה'- אופני מדידה מיוחדים)</t>
  </si>
  <si>
    <t>אפשרות לחברה לחבר מצלמה מסוימת, בעלת חיבור סלולארי, לליבת התקשורת באתר הראשי ובאתר הגיבוי</t>
  </si>
  <si>
    <t xml:space="preserve">תשלום שנתי למפעיל הסלולאר להפעלת שירותי APN לאתר הראשי ולאתר הגיבוי </t>
  </si>
  <si>
    <t xml:space="preserve">תשום שנתי עבור חיבור סלולארי למצלמה אחת </t>
  </si>
  <si>
    <t>תשלום שנתי עבור  התקנה של מצלמה אחת</t>
  </si>
  <si>
    <t>תשלום שנתי למשרד התקשורת</t>
  </si>
  <si>
    <t xml:space="preserve">אפשרות לחברה להזמין תשתית שתאפשר חיבור סולארי למצלמה המחוברת בחיבור סלולארי או בחיבור RF, כאשר לא ניתן לספק אליה חשמל רציף.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</si>
</sst>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0"/>
  </numFmts>
  <fonts count="21" x14ac:knownFonts="1">
    <font>
      <sz val="11"/>
      <color theme="1"/>
      <name val="Calibri"/>
      <family val="2"/>
      <scheme val="minor"/>
    </font>
    <font>
      <sz val="11"/>
      <color theme="1"/>
      <name val="Gisha"/>
      <family val="2"/>
    </font>
    <font>
      <b/>
      <sz val="11"/>
      <color theme="1"/>
      <name val="Gisha"/>
      <family val="2"/>
    </font>
    <font>
      <b/>
      <u/>
      <sz val="11"/>
      <color theme="1"/>
      <name val="Gisha"/>
      <family val="2"/>
    </font>
    <font>
      <b/>
      <sz val="12"/>
      <color theme="1"/>
      <name val="Gisha"/>
      <family val="2"/>
    </font>
    <font>
      <sz val="11"/>
      <name val="Gisha"/>
      <family val="2"/>
    </font>
    <font>
      <sz val="10"/>
      <name val="Gisha"/>
      <family val="2"/>
    </font>
    <font>
      <sz val="11"/>
      <color rgb="FF0070C0"/>
      <name val="Gisha"/>
      <family val="2"/>
    </font>
    <font>
      <sz val="8"/>
      <name val="Calibri"/>
      <family val="2"/>
      <scheme val="minor"/>
    </font>
    <font>
      <b/>
      <sz val="10"/>
      <name val="Gisha"/>
      <family val="2"/>
    </font>
    <font>
      <sz val="9"/>
      <name val="Gisha"/>
      <family val="2"/>
    </font>
    <font>
      <b/>
      <sz val="11"/>
      <name val="Gisha"/>
      <family val="2"/>
    </font>
    <font>
      <sz val="11"/>
      <color rgb="FFFF0000"/>
      <name val="Gisha"/>
      <family val="2"/>
    </font>
    <font>
      <b/>
      <sz val="10"/>
      <color rgb="FFFF0000"/>
      <name val="Gisha"/>
      <charset val="177"/>
    </font>
    <font>
      <sz val="11"/>
      <name val="Calibri"/>
      <family val="2"/>
      <scheme val="minor"/>
    </font>
    <font>
      <sz val="12"/>
      <name val="Gisha"/>
      <family val="2"/>
    </font>
    <font>
      <sz val="12"/>
      <name val="David"/>
      <family val="2"/>
    </font>
    <font>
      <b/>
      <sz val="10"/>
      <name val="Gisha"/>
      <charset val="177"/>
    </font>
    <font>
      <sz val="12"/>
      <name val="David"/>
      <family val="1"/>
    </font>
    <font>
      <sz val="7"/>
      <name val="Times New Roman"/>
      <family val="1"/>
    </font>
    <font>
      <b/>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1" fillId="0" borderId="0" xfId="0" applyFont="1" applyAlignment="1" applyProtection="1">
      <alignment vertical="center" readingOrder="2"/>
      <protection locked="0"/>
    </xf>
    <xf numFmtId="49" fontId="2" fillId="0" borderId="0" xfId="0" applyNumberFormat="1" applyFont="1" applyAlignment="1" applyProtection="1">
      <alignment horizontal="center" vertical="center" readingOrder="2"/>
      <protection locked="0"/>
    </xf>
    <xf numFmtId="0" fontId="3" fillId="0" borderId="0" xfId="0" applyFont="1" applyAlignment="1" applyProtection="1">
      <alignment vertical="top" wrapText="1"/>
      <protection locked="0"/>
    </xf>
    <xf numFmtId="0" fontId="1" fillId="0" borderId="0" xfId="0" applyFont="1" applyAlignment="1" applyProtection="1">
      <alignment vertical="top" wrapText="1" readingOrder="2"/>
      <protection locked="0"/>
    </xf>
    <xf numFmtId="0" fontId="1" fillId="0" borderId="0" xfId="0" applyFont="1" applyAlignment="1" applyProtection="1">
      <alignment horizontal="center" vertical="center" wrapText="1" readingOrder="2"/>
      <protection locked="0"/>
    </xf>
    <xf numFmtId="0" fontId="1" fillId="0" borderId="0" xfId="0" applyFont="1" applyAlignment="1" applyProtection="1">
      <alignment vertical="top" readingOrder="2"/>
      <protection locked="0"/>
    </xf>
    <xf numFmtId="0" fontId="1" fillId="0" borderId="0" xfId="0" applyFont="1" applyFill="1" applyAlignment="1" applyProtection="1">
      <alignment vertical="top" readingOrder="2"/>
      <protection locked="0"/>
    </xf>
    <xf numFmtId="0" fontId="2" fillId="2" borderId="1" xfId="0" applyFont="1" applyFill="1" applyBorder="1" applyAlignment="1" applyProtection="1">
      <alignment horizontal="center" vertical="center" textRotation="255" readingOrder="2"/>
      <protection locked="0"/>
    </xf>
    <xf numFmtId="0" fontId="4" fillId="2" borderId="1" xfId="0" applyFont="1" applyFill="1" applyBorder="1" applyAlignment="1" applyProtection="1">
      <alignment horizontal="center" vertical="center" wrapText="1" readingOrder="2"/>
      <protection locked="0"/>
    </xf>
    <xf numFmtId="0" fontId="4" fillId="0" borderId="0" xfId="0" applyFont="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165" fontId="6" fillId="4" borderId="1" xfId="0" applyNumberFormat="1" applyFont="1" applyFill="1" applyBorder="1" applyAlignment="1" applyProtection="1">
      <alignment horizontal="center" vertical="center" wrapText="1" readingOrder="2"/>
      <protection locked="0"/>
    </xf>
    <xf numFmtId="165" fontId="5" fillId="0" borderId="0" xfId="0" applyNumberFormat="1" applyFont="1" applyAlignment="1" applyProtection="1">
      <alignment horizontal="center" vertical="center" readingOrder="2"/>
      <protection locked="0"/>
    </xf>
    <xf numFmtId="165" fontId="12" fillId="0" borderId="0" xfId="0" applyNumberFormat="1" applyFont="1" applyAlignment="1" applyProtection="1">
      <alignment vertical="center" readingOrder="2"/>
      <protection locked="0"/>
    </xf>
    <xf numFmtId="165" fontId="6" fillId="4" borderId="1" xfId="0" applyNumberFormat="1" applyFont="1" applyFill="1" applyBorder="1" applyAlignment="1" applyProtection="1">
      <alignment horizontal="center" vertical="center" readingOrder="2"/>
      <protection locked="0"/>
    </xf>
    <xf numFmtId="0" fontId="7" fillId="0" borderId="0" xfId="0" applyFont="1" applyAlignment="1" applyProtection="1">
      <alignment vertical="center" readingOrder="2"/>
      <protection locked="0"/>
    </xf>
    <xf numFmtId="0" fontId="1" fillId="0" borderId="0" xfId="0" applyFont="1" applyAlignment="1" applyProtection="1">
      <alignment vertical="center" wrapText="1" readingOrder="2"/>
      <protection locked="0"/>
    </xf>
    <xf numFmtId="165" fontId="17" fillId="4" borderId="1" xfId="0" applyNumberFormat="1" applyFont="1" applyFill="1" applyBorder="1" applyAlignment="1" applyProtection="1">
      <alignment horizontal="center" vertical="center" readingOrder="2"/>
      <protection locked="0"/>
    </xf>
    <xf numFmtId="0" fontId="13" fillId="0" borderId="1" xfId="0" applyFont="1" applyFill="1" applyBorder="1" applyAlignment="1" applyProtection="1">
      <alignment vertical="center" wrapText="1" readingOrder="2"/>
      <protection locked="0"/>
    </xf>
    <xf numFmtId="165" fontId="6" fillId="4" borderId="1" xfId="0" applyNumberFormat="1" applyFont="1" applyFill="1" applyBorder="1" applyAlignment="1" applyProtection="1">
      <alignment horizontal="center" vertical="center"/>
      <protection locked="0"/>
    </xf>
    <xf numFmtId="0" fontId="1" fillId="0" borderId="0" xfId="0" applyFont="1" applyAlignment="1" applyProtection="1">
      <alignment vertical="top" wrapText="1"/>
      <protection locked="0"/>
    </xf>
    <xf numFmtId="165" fontId="1" fillId="0" borderId="0" xfId="0" applyNumberFormat="1" applyFont="1" applyAlignment="1" applyProtection="1">
      <alignment horizontal="center" vertical="top" wrapText="1" readingOrder="2"/>
      <protection locked="0"/>
    </xf>
    <xf numFmtId="165" fontId="1" fillId="0" borderId="1" xfId="0" applyNumberFormat="1" applyFont="1" applyBorder="1" applyAlignment="1" applyProtection="1">
      <alignment vertical="top" wrapText="1" readingOrder="2"/>
      <protection locked="0"/>
    </xf>
    <xf numFmtId="165" fontId="1" fillId="0" borderId="0" xfId="0" applyNumberFormat="1" applyFont="1" applyFill="1" applyAlignment="1" applyProtection="1">
      <alignment vertical="top" readingOrder="2"/>
      <protection locked="0"/>
    </xf>
    <xf numFmtId="0" fontId="2" fillId="2" borderId="1" xfId="0" applyFont="1" applyFill="1" applyBorder="1" applyAlignment="1" applyProtection="1">
      <alignment horizontal="center" vertical="center" textRotation="255" readingOrder="2"/>
    </xf>
    <xf numFmtId="49" fontId="4" fillId="2" borderId="1" xfId="0" applyNumberFormat="1" applyFont="1" applyFill="1" applyBorder="1" applyAlignment="1" applyProtection="1">
      <alignment horizontal="center" vertical="center" wrapText="1" readingOrder="2"/>
    </xf>
    <xf numFmtId="0" fontId="4" fillId="2" borderId="1" xfId="0" applyFont="1" applyFill="1" applyBorder="1" applyAlignment="1" applyProtection="1">
      <alignment horizontal="center" vertical="center" wrapText="1" readingOrder="2"/>
    </xf>
    <xf numFmtId="0" fontId="6" fillId="3" borderId="2" xfId="0" applyFont="1" applyFill="1" applyBorder="1" applyAlignment="1" applyProtection="1">
      <alignment horizontal="center" vertical="center" wrapText="1" readingOrder="2"/>
    </xf>
    <xf numFmtId="49" fontId="9" fillId="0" borderId="1" xfId="0" applyNumberFormat="1" applyFont="1" applyBorder="1" applyAlignment="1" applyProtection="1">
      <alignment horizontal="center" vertical="center" wrapText="1" readingOrder="2"/>
    </xf>
    <xf numFmtId="0" fontId="6" fillId="0" borderId="1" xfId="0" applyFont="1" applyBorder="1" applyAlignment="1" applyProtection="1">
      <alignment vertical="center" wrapText="1"/>
    </xf>
    <xf numFmtId="0" fontId="6" fillId="0" borderId="1" xfId="0" applyFont="1" applyBorder="1" applyAlignment="1" applyProtection="1">
      <alignment vertical="center" wrapText="1" readingOrder="2"/>
    </xf>
    <xf numFmtId="0" fontId="14" fillId="0" borderId="1" xfId="0" applyFont="1" applyBorder="1" applyAlignment="1" applyProtection="1">
      <alignment horizontal="center" vertical="center"/>
    </xf>
    <xf numFmtId="0" fontId="6" fillId="3" borderId="3" xfId="0" applyFont="1" applyFill="1" applyBorder="1" applyAlignment="1" applyProtection="1">
      <alignment horizontal="center" vertical="center" wrapText="1" readingOrder="2"/>
    </xf>
    <xf numFmtId="0" fontId="6" fillId="0" borderId="1" xfId="0" applyFont="1" applyFill="1" applyBorder="1" applyAlignment="1" applyProtection="1">
      <alignment horizontal="center" vertical="center" wrapText="1" readingOrder="2"/>
    </xf>
    <xf numFmtId="0" fontId="6" fillId="0" borderId="1" xfId="0" applyFont="1" applyBorder="1" applyAlignment="1" applyProtection="1">
      <alignment horizontal="center" vertical="center" wrapText="1" readingOrder="2"/>
    </xf>
    <xf numFmtId="0" fontId="6" fillId="3" borderId="1" xfId="0" applyFont="1" applyFill="1" applyBorder="1" applyAlignment="1" applyProtection="1">
      <alignment horizontal="center" vertical="center" readingOrder="2"/>
    </xf>
    <xf numFmtId="0" fontId="6" fillId="3" borderId="1" xfId="0" applyFont="1" applyFill="1" applyBorder="1" applyAlignment="1" applyProtection="1">
      <alignment horizontal="center" vertical="center" wrapText="1" readingOrder="2"/>
    </xf>
    <xf numFmtId="164" fontId="2" fillId="0" borderId="1" xfId="0" applyNumberFormat="1" applyFont="1" applyBorder="1" applyAlignment="1" applyProtection="1">
      <alignment horizontal="center" vertical="center" readingOrder="2"/>
    </xf>
    <xf numFmtId="0" fontId="5" fillId="0" borderId="0" xfId="0" applyFont="1" applyAlignment="1" applyProtection="1">
      <alignment vertical="center" readingOrder="2"/>
    </xf>
    <xf numFmtId="0" fontId="5" fillId="0" borderId="0" xfId="0" applyFont="1" applyAlignment="1" applyProtection="1">
      <alignment horizontal="center" vertical="center" readingOrder="2"/>
    </xf>
    <xf numFmtId="0" fontId="6" fillId="0" borderId="1" xfId="0" applyFont="1" applyBorder="1" applyAlignment="1" applyProtection="1">
      <alignment horizontal="right" vertical="center" wrapText="1"/>
    </xf>
    <xf numFmtId="0" fontId="6" fillId="3" borderId="4" xfId="0" applyFont="1" applyFill="1" applyBorder="1" applyAlignment="1" applyProtection="1">
      <alignment horizontal="center" vertical="center" wrapText="1" readingOrder="2"/>
    </xf>
    <xf numFmtId="0" fontId="6" fillId="3" borderId="2" xfId="0" applyFont="1" applyFill="1" applyBorder="1" applyAlignment="1" applyProtection="1">
      <alignment horizontal="center" vertical="center" readingOrder="2"/>
    </xf>
    <xf numFmtId="0" fontId="6" fillId="0" borderId="1" xfId="0" applyFont="1" applyBorder="1" applyAlignment="1" applyProtection="1">
      <alignment horizontal="right" vertical="center" wrapText="1" readingOrder="2"/>
    </xf>
    <xf numFmtId="0" fontId="6" fillId="3" borderId="3" xfId="0" applyFont="1" applyFill="1" applyBorder="1" applyAlignment="1" applyProtection="1">
      <alignment horizontal="center" vertical="center" readingOrder="2"/>
    </xf>
    <xf numFmtId="49" fontId="9" fillId="0" borderId="2" xfId="0" applyNumberFormat="1" applyFont="1" applyBorder="1" applyAlignment="1" applyProtection="1">
      <alignment horizontal="center" vertical="center" wrapText="1" readingOrder="2"/>
    </xf>
    <xf numFmtId="0" fontId="16" fillId="0" borderId="1" xfId="0" applyFont="1" applyBorder="1" applyAlignment="1" applyProtection="1">
      <alignment wrapText="1"/>
    </xf>
    <xf numFmtId="49" fontId="9" fillId="0" borderId="4" xfId="0" applyNumberFormat="1" applyFont="1" applyBorder="1" applyAlignment="1" applyProtection="1">
      <alignment horizontal="center" vertical="center" wrapText="1" readingOrder="2"/>
    </xf>
    <xf numFmtId="0" fontId="6" fillId="0" borderId="4" xfId="0" applyFont="1" applyBorder="1" applyAlignment="1" applyProtection="1">
      <alignment horizontal="right" vertical="center" wrapText="1"/>
    </xf>
    <xf numFmtId="0" fontId="6" fillId="0" borderId="4" xfId="0" applyFont="1" applyBorder="1" applyAlignment="1" applyProtection="1">
      <alignment horizontal="right" vertical="center" wrapText="1" readingOrder="2"/>
    </xf>
    <xf numFmtId="0" fontId="6" fillId="0" borderId="1" xfId="0" applyFont="1" applyFill="1" applyBorder="1" applyAlignment="1" applyProtection="1">
      <alignment horizontal="right" vertical="center" wrapText="1" readingOrder="2"/>
    </xf>
    <xf numFmtId="2" fontId="6" fillId="0" borderId="1" xfId="0" applyNumberFormat="1" applyFont="1" applyBorder="1" applyAlignment="1" applyProtection="1">
      <alignment horizontal="center" vertical="center" wrapText="1" readingOrder="2"/>
    </xf>
    <xf numFmtId="0" fontId="6" fillId="0" borderId="0" xfId="0" applyFont="1" applyBorder="1" applyAlignment="1" applyProtection="1">
      <alignment horizontal="right" vertical="center" wrapText="1" readingOrder="2"/>
    </xf>
    <xf numFmtId="0" fontId="16" fillId="0" borderId="5" xfId="0" applyFont="1" applyBorder="1" applyAlignment="1" applyProtection="1">
      <alignment horizontal="justify" vertical="center" wrapText="1" readingOrder="2"/>
    </xf>
    <xf numFmtId="0" fontId="9" fillId="0" borderId="1" xfId="0" applyFont="1" applyFill="1" applyBorder="1" applyAlignment="1" applyProtection="1">
      <alignment horizontal="right" vertical="center" wrapText="1" readingOrder="2"/>
    </xf>
    <xf numFmtId="0" fontId="6" fillId="0" borderId="1" xfId="0" applyFont="1" applyFill="1" applyBorder="1" applyAlignment="1" applyProtection="1">
      <alignment vertical="center" wrapText="1" readingOrder="2"/>
    </xf>
    <xf numFmtId="0" fontId="9" fillId="0" borderId="1" xfId="0" applyFont="1" applyBorder="1" applyAlignment="1" applyProtection="1">
      <alignment horizontal="right" vertical="center" wrapText="1" readingOrder="2"/>
    </xf>
    <xf numFmtId="49" fontId="9" fillId="0" borderId="6" xfId="0" applyNumberFormat="1" applyFont="1" applyBorder="1" applyAlignment="1" applyProtection="1">
      <alignment horizontal="center" vertical="center" wrapText="1" readingOrder="2"/>
    </xf>
    <xf numFmtId="0" fontId="5" fillId="0" borderId="1" xfId="0" applyFont="1" applyBorder="1" applyAlignment="1" applyProtection="1">
      <alignment horizontal="center" vertical="center" readingOrder="2"/>
    </xf>
    <xf numFmtId="0" fontId="5" fillId="0" borderId="1" xfId="0" applyFont="1" applyFill="1" applyBorder="1" applyAlignment="1" applyProtection="1">
      <alignment vertical="center" wrapText="1" readingOrder="2"/>
    </xf>
    <xf numFmtId="0" fontId="18" fillId="0" borderId="0" xfId="0" applyFont="1" applyAlignment="1" applyProtection="1">
      <alignment horizontal="right" vertical="center" wrapText="1" readingOrder="2"/>
    </xf>
    <xf numFmtId="0" fontId="6" fillId="0" borderId="1" xfId="0" applyFont="1" applyFill="1" applyBorder="1" applyAlignment="1" applyProtection="1">
      <alignment vertical="center" wrapText="1"/>
    </xf>
    <xf numFmtId="0" fontId="10" fillId="0" borderId="1" xfId="0" applyFont="1" applyFill="1" applyBorder="1" applyAlignment="1" applyProtection="1">
      <alignment horizontal="right" vertical="center" wrapText="1" readingOrder="2"/>
    </xf>
    <xf numFmtId="165" fontId="6" fillId="5" borderId="1" xfId="0" applyNumberFormat="1" applyFont="1" applyFill="1" applyBorder="1" applyAlignment="1" applyProtection="1">
      <alignment horizontal="center" vertical="center" wrapText="1" readingOrder="2"/>
    </xf>
    <xf numFmtId="165" fontId="6" fillId="5" borderId="1" xfId="0" applyNumberFormat="1" applyFont="1" applyFill="1" applyBorder="1" applyAlignment="1" applyProtection="1">
      <alignment horizontal="center" vertical="center" readingOrder="2"/>
    </xf>
    <xf numFmtId="0" fontId="15" fillId="0" borderId="1" xfId="0" applyFont="1" applyBorder="1" applyAlignment="1" applyProtection="1">
      <alignment horizontal="right" vertical="center" wrapText="1" readingOrder="2"/>
    </xf>
    <xf numFmtId="0" fontId="15" fillId="0" borderId="1" xfId="0" applyFont="1" applyBorder="1" applyAlignment="1" applyProtection="1">
      <alignment horizontal="right" vertical="center" readingOrder="2"/>
    </xf>
    <xf numFmtId="0" fontId="5" fillId="0" borderId="1" xfId="0" applyFont="1" applyBorder="1" applyAlignment="1" applyProtection="1">
      <alignment vertical="center" readingOrder="2"/>
    </xf>
    <xf numFmtId="3" fontId="5" fillId="0" borderId="0" xfId="0" applyNumberFormat="1" applyFont="1" applyAlignment="1" applyProtection="1">
      <alignment vertical="center" readingOrder="2"/>
    </xf>
    <xf numFmtId="0" fontId="17" fillId="0" borderId="1" xfId="0" applyFont="1" applyFill="1" applyBorder="1" applyAlignment="1" applyProtection="1">
      <alignment vertical="center" wrapText="1" readingOrder="2"/>
    </xf>
    <xf numFmtId="165" fontId="6" fillId="0" borderId="1" xfId="0" applyNumberFormat="1" applyFont="1" applyFill="1" applyBorder="1" applyAlignment="1" applyProtection="1">
      <alignment vertical="center" wrapText="1" readingOrder="2"/>
    </xf>
    <xf numFmtId="165" fontId="17" fillId="5" borderId="1" xfId="0" applyNumberFormat="1" applyFont="1" applyFill="1" applyBorder="1" applyAlignment="1" applyProtection="1">
      <alignment horizontal="center" vertical="center" wrapText="1" readingOrder="2"/>
    </xf>
    <xf numFmtId="165" fontId="6" fillId="5"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top" wrapText="1" readingOrder="2"/>
      <protection locked="0"/>
    </xf>
    <xf numFmtId="0" fontId="6" fillId="3" borderId="1" xfId="0" applyFont="1" applyFill="1" applyBorder="1" applyAlignment="1" applyProtection="1">
      <alignment horizontal="center" vertical="center" readingOrder="2"/>
    </xf>
    <xf numFmtId="0" fontId="6" fillId="3" borderId="2" xfId="0" applyFont="1" applyFill="1" applyBorder="1" applyAlignment="1" applyProtection="1">
      <alignment horizontal="center" vertical="center" readingOrder="2"/>
    </xf>
    <xf numFmtId="0" fontId="6" fillId="3" borderId="3" xfId="0" applyFont="1" applyFill="1" applyBorder="1" applyAlignment="1" applyProtection="1">
      <alignment horizontal="center" vertical="center" readingOrder="2"/>
    </xf>
    <xf numFmtId="0" fontId="6" fillId="3" borderId="4" xfId="0" applyFont="1" applyFill="1" applyBorder="1" applyAlignment="1" applyProtection="1">
      <alignment horizontal="center" vertical="center" readingOrder="2"/>
    </xf>
    <xf numFmtId="0" fontId="6" fillId="3" borderId="2" xfId="0" applyFont="1" applyFill="1" applyBorder="1" applyAlignment="1" applyProtection="1">
      <alignment horizontal="center" vertical="center" wrapText="1" readingOrder="2"/>
    </xf>
    <xf numFmtId="0" fontId="6" fillId="3" borderId="3" xfId="0" applyFont="1" applyFill="1" applyBorder="1" applyAlignment="1" applyProtection="1">
      <alignment horizontal="center" vertical="center" wrapText="1" readingOrder="2"/>
    </xf>
    <xf numFmtId="0" fontId="6" fillId="3" borderId="4" xfId="0" applyFont="1" applyFill="1" applyBorder="1" applyAlignment="1" applyProtection="1">
      <alignment horizontal="center" vertical="center" wrapText="1" readingOrder="2"/>
    </xf>
    <xf numFmtId="0" fontId="6" fillId="0" borderId="2" xfId="0" applyFont="1" applyBorder="1" applyAlignment="1" applyProtection="1">
      <alignment horizontal="center" vertical="center" wrapText="1" readingOrder="2"/>
    </xf>
    <xf numFmtId="0" fontId="6" fillId="0" borderId="3" xfId="0" applyFont="1" applyBorder="1" applyAlignment="1" applyProtection="1">
      <alignment horizontal="center" vertical="center" wrapText="1" readingOrder="2"/>
    </xf>
    <xf numFmtId="0" fontId="6" fillId="0" borderId="4" xfId="0" applyFont="1" applyBorder="1" applyAlignment="1" applyProtection="1">
      <alignment horizontal="center" vertical="center" wrapText="1" readingOrder="2"/>
    </xf>
    <xf numFmtId="0" fontId="6" fillId="3" borderId="1" xfId="0" applyFont="1" applyFill="1" applyBorder="1" applyAlignment="1" applyProtection="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P74"/>
  <sheetViews>
    <sheetView rightToLeft="1" tabSelected="1" view="pageBreakPreview" topLeftCell="C5" zoomScale="70" zoomScaleNormal="110" zoomScaleSheetLayoutView="70" workbookViewId="0">
      <pane xSplit="4" ySplit="1" topLeftCell="G6" activePane="bottomRight" state="frozen"/>
      <selection activeCell="C5" sqref="C5"/>
      <selection pane="topRight" activeCell="G5" sqref="G5"/>
      <selection pane="bottomLeft" activeCell="C6" sqref="C6"/>
      <selection pane="bottomRight" activeCell="G9" sqref="G9"/>
    </sheetView>
  </sheetViews>
  <sheetFormatPr defaultColWidth="9" defaultRowHeight="14" x14ac:dyDescent="0.35"/>
  <cols>
    <col min="1" max="1" width="6.08984375" style="6" customWidth="1"/>
    <col min="2" max="2" width="10.08984375" style="1" customWidth="1"/>
    <col min="3" max="3" width="5" style="1" customWidth="1"/>
    <col min="4" max="4" width="11" style="1" customWidth="1"/>
    <col min="5" max="5" width="6.54296875" style="2" customWidth="1"/>
    <col min="6" max="7" width="48" style="21" customWidth="1"/>
    <col min="8" max="8" width="17.08984375" style="4" customWidth="1"/>
    <col min="9" max="9" width="18.54296875" style="4" customWidth="1"/>
    <col min="10" max="10" width="11.36328125" style="5" customWidth="1"/>
    <col min="11" max="11" width="10.08984375" style="5" customWidth="1"/>
    <col min="12" max="12" width="11.36328125" style="4" customWidth="1"/>
    <col min="13" max="13" width="14.81640625" style="4" bestFit="1" customWidth="1"/>
    <col min="14" max="14" width="12.08984375" style="6" customWidth="1"/>
    <col min="15" max="15" width="28.26953125" style="7" customWidth="1"/>
    <col min="16" max="16" width="26.7265625" style="6" customWidth="1"/>
    <col min="17" max="17" width="17.36328125" style="6" customWidth="1"/>
    <col min="18" max="16384" width="9" style="6"/>
  </cols>
  <sheetData>
    <row r="3" spans="2:16" x14ac:dyDescent="0.35">
      <c r="F3" s="3" t="s">
        <v>0</v>
      </c>
      <c r="G3" s="3"/>
    </row>
    <row r="5" spans="2:16" s="10" customFormat="1" ht="60.75" customHeight="1" x14ac:dyDescent="0.35">
      <c r="B5" s="8" t="s">
        <v>1</v>
      </c>
      <c r="C5" s="25" t="s">
        <v>2</v>
      </c>
      <c r="D5" s="26" t="s">
        <v>3</v>
      </c>
      <c r="E5" s="26" t="s">
        <v>4</v>
      </c>
      <c r="F5" s="27" t="s">
        <v>5</v>
      </c>
      <c r="G5" s="27" t="s">
        <v>249</v>
      </c>
      <c r="H5" s="27" t="s">
        <v>6</v>
      </c>
      <c r="I5" s="27" t="s">
        <v>7</v>
      </c>
      <c r="J5" s="27" t="s">
        <v>73</v>
      </c>
      <c r="K5" s="27" t="s">
        <v>8</v>
      </c>
      <c r="L5" s="9" t="s">
        <v>9</v>
      </c>
      <c r="M5" s="27" t="s">
        <v>75</v>
      </c>
      <c r="N5" s="27" t="s">
        <v>74</v>
      </c>
      <c r="O5" s="27" t="s">
        <v>191</v>
      </c>
    </row>
    <row r="6" spans="2:16" s="10" customFormat="1" ht="78" x14ac:dyDescent="0.35">
      <c r="B6" s="11">
        <v>1</v>
      </c>
      <c r="C6" s="76">
        <v>1</v>
      </c>
      <c r="D6" s="28" t="s">
        <v>68</v>
      </c>
      <c r="E6" s="29" t="s">
        <v>10</v>
      </c>
      <c r="F6" s="30" t="s">
        <v>197</v>
      </c>
      <c r="G6" s="30" t="s">
        <v>192</v>
      </c>
      <c r="H6" s="31" t="s">
        <v>11</v>
      </c>
      <c r="I6" s="82" t="s">
        <v>140</v>
      </c>
      <c r="J6" s="32">
        <v>155</v>
      </c>
      <c r="K6" s="32">
        <f>140+155</f>
        <v>295</v>
      </c>
      <c r="L6" s="12"/>
      <c r="M6" s="64">
        <f>L6*J6</f>
        <v>0</v>
      </c>
      <c r="N6" s="65">
        <f>K6*L6</f>
        <v>0</v>
      </c>
      <c r="O6" s="66"/>
    </row>
    <row r="7" spans="2:16" s="10" customFormat="1" ht="65" x14ac:dyDescent="0.35">
      <c r="B7" s="11">
        <v>2</v>
      </c>
      <c r="C7" s="77"/>
      <c r="D7" s="33"/>
      <c r="E7" s="29" t="s">
        <v>12</v>
      </c>
      <c r="F7" s="30" t="s">
        <v>198</v>
      </c>
      <c r="G7" s="30" t="s">
        <v>192</v>
      </c>
      <c r="H7" s="31" t="s">
        <v>11</v>
      </c>
      <c r="I7" s="83"/>
      <c r="J7" s="32">
        <v>114</v>
      </c>
      <c r="K7" s="32">
        <v>154</v>
      </c>
      <c r="L7" s="12"/>
      <c r="M7" s="64">
        <f t="shared" ref="M7:M68" si="0">L7*J7</f>
        <v>0</v>
      </c>
      <c r="N7" s="65">
        <f>K7*L7</f>
        <v>0</v>
      </c>
      <c r="O7" s="67"/>
    </row>
    <row r="8" spans="2:16" s="10" customFormat="1" ht="52" x14ac:dyDescent="0.35">
      <c r="B8" s="11">
        <v>3</v>
      </c>
      <c r="C8" s="77"/>
      <c r="D8" s="33"/>
      <c r="E8" s="29" t="s">
        <v>13</v>
      </c>
      <c r="F8" s="30" t="s">
        <v>195</v>
      </c>
      <c r="G8" s="30" t="s">
        <v>193</v>
      </c>
      <c r="H8" s="31" t="s">
        <v>11</v>
      </c>
      <c r="I8" s="83"/>
      <c r="J8" s="32">
        <v>37</v>
      </c>
      <c r="K8" s="32">
        <v>57</v>
      </c>
      <c r="L8" s="12"/>
      <c r="M8" s="64">
        <f t="shared" si="0"/>
        <v>0</v>
      </c>
      <c r="N8" s="65">
        <f t="shared" ref="N8:N13" si="1">K8*L8</f>
        <v>0</v>
      </c>
      <c r="O8" s="66"/>
    </row>
    <row r="9" spans="2:16" s="1" customFormat="1" ht="52" x14ac:dyDescent="0.35">
      <c r="B9" s="11">
        <v>4</v>
      </c>
      <c r="C9" s="77"/>
      <c r="D9" s="33"/>
      <c r="E9" s="29" t="s">
        <v>14</v>
      </c>
      <c r="F9" s="30" t="s">
        <v>196</v>
      </c>
      <c r="G9" s="30" t="s">
        <v>194</v>
      </c>
      <c r="H9" s="31" t="s">
        <v>11</v>
      </c>
      <c r="I9" s="83"/>
      <c r="J9" s="32">
        <v>14</v>
      </c>
      <c r="K9" s="32">
        <v>34</v>
      </c>
      <c r="L9" s="12"/>
      <c r="M9" s="64">
        <f t="shared" si="0"/>
        <v>0</v>
      </c>
      <c r="N9" s="65">
        <f t="shared" si="1"/>
        <v>0</v>
      </c>
      <c r="O9" s="67"/>
    </row>
    <row r="10" spans="2:16" s="1" customFormat="1" ht="52" x14ac:dyDescent="0.35">
      <c r="B10" s="11">
        <v>5</v>
      </c>
      <c r="C10" s="77"/>
      <c r="D10" s="33"/>
      <c r="E10" s="29" t="s">
        <v>15</v>
      </c>
      <c r="F10" s="30" t="s">
        <v>200</v>
      </c>
      <c r="G10" s="30" t="s">
        <v>199</v>
      </c>
      <c r="H10" s="31" t="s">
        <v>11</v>
      </c>
      <c r="I10" s="83"/>
      <c r="J10" s="32">
        <v>5</v>
      </c>
      <c r="K10" s="32">
        <v>15</v>
      </c>
      <c r="L10" s="12"/>
      <c r="M10" s="64">
        <f t="shared" si="0"/>
        <v>0</v>
      </c>
      <c r="N10" s="65">
        <f t="shared" si="1"/>
        <v>0</v>
      </c>
      <c r="O10" s="67"/>
    </row>
    <row r="11" spans="2:16" s="1" customFormat="1" ht="52" x14ac:dyDescent="0.35">
      <c r="B11" s="11">
        <v>6</v>
      </c>
      <c r="C11" s="77"/>
      <c r="D11" s="33"/>
      <c r="E11" s="29" t="s">
        <v>16</v>
      </c>
      <c r="F11" s="30" t="s">
        <v>201</v>
      </c>
      <c r="G11" s="30" t="s">
        <v>202</v>
      </c>
      <c r="H11" s="31" t="s">
        <v>11</v>
      </c>
      <c r="I11" s="84"/>
      <c r="J11" s="32">
        <v>73</v>
      </c>
      <c r="K11" s="32">
        <v>93</v>
      </c>
      <c r="L11" s="12"/>
      <c r="M11" s="64">
        <f t="shared" si="0"/>
        <v>0</v>
      </c>
      <c r="N11" s="65">
        <f t="shared" si="1"/>
        <v>0</v>
      </c>
      <c r="O11" s="67"/>
    </row>
    <row r="12" spans="2:16" s="1" customFormat="1" ht="39" x14ac:dyDescent="0.35">
      <c r="B12" s="11">
        <v>7</v>
      </c>
      <c r="C12" s="77"/>
      <c r="D12" s="33"/>
      <c r="E12" s="29" t="s">
        <v>76</v>
      </c>
      <c r="F12" s="30" t="s">
        <v>62</v>
      </c>
      <c r="G12" s="30"/>
      <c r="H12" s="31" t="s">
        <v>11</v>
      </c>
      <c r="I12" s="34" t="s">
        <v>65</v>
      </c>
      <c r="J12" s="34">
        <v>70</v>
      </c>
      <c r="K12" s="34">
        <v>150</v>
      </c>
      <c r="L12" s="12"/>
      <c r="M12" s="64">
        <f t="shared" si="0"/>
        <v>0</v>
      </c>
      <c r="N12" s="65">
        <f t="shared" si="1"/>
        <v>0</v>
      </c>
      <c r="O12" s="68"/>
    </row>
    <row r="13" spans="2:16" s="1" customFormat="1" ht="26" x14ac:dyDescent="0.35">
      <c r="B13" s="11">
        <v>8</v>
      </c>
      <c r="C13" s="78"/>
      <c r="D13" s="33"/>
      <c r="E13" s="29" t="s">
        <v>161</v>
      </c>
      <c r="F13" s="30" t="s">
        <v>162</v>
      </c>
      <c r="G13" s="30"/>
      <c r="H13" s="31" t="s">
        <v>164</v>
      </c>
      <c r="I13" s="35" t="s">
        <v>36</v>
      </c>
      <c r="J13" s="34">
        <v>42</v>
      </c>
      <c r="K13" s="34">
        <v>50</v>
      </c>
      <c r="L13" s="12"/>
      <c r="M13" s="64">
        <f t="shared" si="0"/>
        <v>0</v>
      </c>
      <c r="N13" s="65">
        <f t="shared" si="1"/>
        <v>0</v>
      </c>
      <c r="O13" s="68"/>
    </row>
    <row r="14" spans="2:16" s="1" customFormat="1" x14ac:dyDescent="0.35">
      <c r="B14" s="11">
        <v>9</v>
      </c>
      <c r="C14" s="36">
        <v>2</v>
      </c>
      <c r="D14" s="37"/>
      <c r="E14" s="38">
        <v>2.1</v>
      </c>
      <c r="F14" s="39" t="s">
        <v>177</v>
      </c>
      <c r="G14" s="39"/>
      <c r="H14" s="39" t="s">
        <v>178</v>
      </c>
      <c r="I14" s="39"/>
      <c r="J14" s="39">
        <v>42</v>
      </c>
      <c r="K14" s="40">
        <v>60</v>
      </c>
      <c r="L14" s="13"/>
      <c r="M14" s="64">
        <f t="shared" si="0"/>
        <v>0</v>
      </c>
      <c r="N14" s="65">
        <f>K14*L14</f>
        <v>0</v>
      </c>
      <c r="O14" s="69"/>
      <c r="P14" s="14"/>
    </row>
    <row r="15" spans="2:16" s="1" customFormat="1" ht="84.65" customHeight="1" x14ac:dyDescent="0.35">
      <c r="B15" s="11">
        <v>10</v>
      </c>
      <c r="C15" s="76">
        <v>3</v>
      </c>
      <c r="D15" s="37" t="s">
        <v>156</v>
      </c>
      <c r="E15" s="29" t="s">
        <v>17</v>
      </c>
      <c r="F15" s="41" t="s">
        <v>203</v>
      </c>
      <c r="G15" s="41" t="s">
        <v>204</v>
      </c>
      <c r="H15" s="31" t="s">
        <v>35</v>
      </c>
      <c r="I15" s="35" t="s">
        <v>36</v>
      </c>
      <c r="J15" s="35">
        <v>1</v>
      </c>
      <c r="K15" s="35">
        <v>1</v>
      </c>
      <c r="L15" s="12"/>
      <c r="M15" s="64">
        <f t="shared" si="0"/>
        <v>0</v>
      </c>
      <c r="N15" s="65">
        <f t="shared" ref="N15:N19" si="2">K15*L15</f>
        <v>0</v>
      </c>
      <c r="O15" s="56"/>
    </row>
    <row r="16" spans="2:16" s="1" customFormat="1" ht="52" x14ac:dyDescent="0.35">
      <c r="B16" s="11">
        <v>11</v>
      </c>
      <c r="C16" s="77"/>
      <c r="D16" s="37" t="s">
        <v>29</v>
      </c>
      <c r="E16" s="29" t="s">
        <v>46</v>
      </c>
      <c r="F16" s="30" t="s">
        <v>205</v>
      </c>
      <c r="G16" s="30" t="s">
        <v>206</v>
      </c>
      <c r="H16" s="31" t="s">
        <v>35</v>
      </c>
      <c r="I16" s="35" t="s">
        <v>36</v>
      </c>
      <c r="J16" s="35">
        <v>1</v>
      </c>
      <c r="K16" s="35">
        <v>1</v>
      </c>
      <c r="L16" s="12"/>
      <c r="M16" s="64">
        <f t="shared" si="0"/>
        <v>0</v>
      </c>
      <c r="N16" s="65">
        <f t="shared" si="2"/>
        <v>0</v>
      </c>
      <c r="O16" s="56"/>
    </row>
    <row r="17" spans="2:15" s="1" customFormat="1" ht="73" customHeight="1" x14ac:dyDescent="0.35">
      <c r="B17" s="11">
        <v>12</v>
      </c>
      <c r="C17" s="78"/>
      <c r="D17" s="42" t="s">
        <v>25</v>
      </c>
      <c r="E17" s="29" t="s">
        <v>47</v>
      </c>
      <c r="F17" s="41" t="s">
        <v>207</v>
      </c>
      <c r="G17" s="41" t="s">
        <v>208</v>
      </c>
      <c r="H17" s="31" t="s">
        <v>35</v>
      </c>
      <c r="I17" s="35" t="s">
        <v>36</v>
      </c>
      <c r="J17" s="35">
        <v>1</v>
      </c>
      <c r="K17" s="35">
        <v>1</v>
      </c>
      <c r="L17" s="12"/>
      <c r="M17" s="64">
        <f t="shared" si="0"/>
        <v>0</v>
      </c>
      <c r="N17" s="65">
        <f t="shared" si="2"/>
        <v>0</v>
      </c>
      <c r="O17" s="56"/>
    </row>
    <row r="18" spans="2:15" s="1" customFormat="1" ht="26" x14ac:dyDescent="0.35">
      <c r="B18" s="11">
        <v>13</v>
      </c>
      <c r="C18" s="43">
        <v>4</v>
      </c>
      <c r="D18" s="28" t="s">
        <v>26</v>
      </c>
      <c r="E18" s="29" t="s">
        <v>20</v>
      </c>
      <c r="F18" s="44" t="s">
        <v>210</v>
      </c>
      <c r="G18" s="44" t="s">
        <v>209</v>
      </c>
      <c r="H18" s="31" t="s">
        <v>52</v>
      </c>
      <c r="I18" s="34" t="s">
        <v>36</v>
      </c>
      <c r="J18" s="34">
        <v>1</v>
      </c>
      <c r="K18" s="34">
        <v>1</v>
      </c>
      <c r="L18" s="12"/>
      <c r="M18" s="64">
        <f t="shared" si="0"/>
        <v>0</v>
      </c>
      <c r="N18" s="65">
        <f t="shared" si="2"/>
        <v>0</v>
      </c>
      <c r="O18" s="56"/>
    </row>
    <row r="19" spans="2:15" s="1" customFormat="1" x14ac:dyDescent="0.35">
      <c r="B19" s="11">
        <v>14</v>
      </c>
      <c r="C19" s="45">
        <v>5</v>
      </c>
      <c r="D19" s="79" t="s">
        <v>27</v>
      </c>
      <c r="E19" s="46" t="s">
        <v>22</v>
      </c>
      <c r="F19" s="44" t="s">
        <v>211</v>
      </c>
      <c r="G19" s="44" t="s">
        <v>212</v>
      </c>
      <c r="H19" s="31" t="s">
        <v>52</v>
      </c>
      <c r="I19" s="35" t="s">
        <v>36</v>
      </c>
      <c r="J19" s="35">
        <v>1</v>
      </c>
      <c r="K19" s="35">
        <v>1</v>
      </c>
      <c r="L19" s="12"/>
      <c r="M19" s="64">
        <f t="shared" si="0"/>
        <v>0</v>
      </c>
      <c r="N19" s="65">
        <f t="shared" si="2"/>
        <v>0</v>
      </c>
      <c r="O19" s="56"/>
    </row>
    <row r="20" spans="2:15" s="1" customFormat="1" ht="26" x14ac:dyDescent="0.35">
      <c r="B20" s="11"/>
      <c r="C20" s="45"/>
      <c r="D20" s="80"/>
      <c r="E20" s="46" t="s">
        <v>172</v>
      </c>
      <c r="F20" s="44" t="s">
        <v>213</v>
      </c>
      <c r="G20" s="44" t="s">
        <v>209</v>
      </c>
      <c r="H20" s="31" t="s">
        <v>52</v>
      </c>
      <c r="I20" s="35" t="s">
        <v>36</v>
      </c>
      <c r="J20" s="35">
        <v>1</v>
      </c>
      <c r="K20" s="35">
        <v>1</v>
      </c>
      <c r="L20" s="12"/>
      <c r="M20" s="64">
        <f t="shared" ref="M20" si="3">L20*J20</f>
        <v>0</v>
      </c>
      <c r="N20" s="65">
        <f t="shared" ref="N20" si="4">K20*L20</f>
        <v>0</v>
      </c>
      <c r="O20" s="56"/>
    </row>
    <row r="21" spans="2:15" s="1" customFormat="1" ht="62" x14ac:dyDescent="0.35">
      <c r="B21" s="11">
        <v>15</v>
      </c>
      <c r="C21" s="45"/>
      <c r="D21" s="80"/>
      <c r="E21" s="46" t="s">
        <v>173</v>
      </c>
      <c r="F21" s="47" t="s">
        <v>214</v>
      </c>
      <c r="G21" s="47" t="s">
        <v>215</v>
      </c>
      <c r="H21" s="31" t="s">
        <v>52</v>
      </c>
      <c r="I21" s="35" t="s">
        <v>36</v>
      </c>
      <c r="J21" s="35">
        <v>1</v>
      </c>
      <c r="K21" s="35">
        <v>1</v>
      </c>
      <c r="L21" s="15"/>
      <c r="M21" s="64">
        <f t="shared" si="0"/>
        <v>0</v>
      </c>
      <c r="N21" s="65">
        <f t="shared" ref="N21:N68" si="5">K21*L21</f>
        <v>0</v>
      </c>
      <c r="O21" s="70"/>
    </row>
    <row r="22" spans="2:15" s="1" customFormat="1" ht="31" x14ac:dyDescent="0.35">
      <c r="B22" s="11">
        <v>16</v>
      </c>
      <c r="C22" s="45"/>
      <c r="D22" s="81"/>
      <c r="E22" s="46" t="s">
        <v>176</v>
      </c>
      <c r="F22" s="47" t="s">
        <v>181</v>
      </c>
      <c r="G22" s="47"/>
      <c r="H22" s="31" t="s">
        <v>52</v>
      </c>
      <c r="I22" s="35" t="s">
        <v>36</v>
      </c>
      <c r="J22" s="35">
        <v>1</v>
      </c>
      <c r="K22" s="35">
        <v>1</v>
      </c>
      <c r="L22" s="15"/>
      <c r="M22" s="64">
        <f t="shared" si="0"/>
        <v>0</v>
      </c>
      <c r="N22" s="65">
        <f t="shared" si="5"/>
        <v>0</v>
      </c>
      <c r="O22" s="56"/>
    </row>
    <row r="23" spans="2:15" s="1" customFormat="1" ht="65" x14ac:dyDescent="0.35">
      <c r="B23" s="11">
        <v>17</v>
      </c>
      <c r="C23" s="76">
        <v>6</v>
      </c>
      <c r="D23" s="79" t="s">
        <v>28</v>
      </c>
      <c r="E23" s="29" t="s">
        <v>69</v>
      </c>
      <c r="F23" s="41" t="s">
        <v>220</v>
      </c>
      <c r="G23" s="41" t="s">
        <v>216</v>
      </c>
      <c r="H23" s="31" t="s">
        <v>138</v>
      </c>
      <c r="I23" s="31" t="s">
        <v>179</v>
      </c>
      <c r="J23" s="35">
        <v>1</v>
      </c>
      <c r="K23" s="35">
        <v>1</v>
      </c>
      <c r="L23" s="15"/>
      <c r="M23" s="64">
        <f t="shared" si="0"/>
        <v>0</v>
      </c>
      <c r="N23" s="65">
        <f t="shared" si="5"/>
        <v>0</v>
      </c>
      <c r="O23" s="56"/>
    </row>
    <row r="24" spans="2:15" s="1" customFormat="1" ht="39" x14ac:dyDescent="0.35">
      <c r="B24" s="11">
        <v>18</v>
      </c>
      <c r="C24" s="77"/>
      <c r="D24" s="80"/>
      <c r="E24" s="48" t="s">
        <v>70</v>
      </c>
      <c r="F24" s="41" t="s">
        <v>217</v>
      </c>
      <c r="G24" s="41"/>
      <c r="H24" s="31" t="s">
        <v>43</v>
      </c>
      <c r="I24" s="31" t="s">
        <v>165</v>
      </c>
      <c r="J24" s="35">
        <v>0</v>
      </c>
      <c r="K24" s="35">
        <v>6</v>
      </c>
      <c r="L24" s="15"/>
      <c r="M24" s="64">
        <f t="shared" si="0"/>
        <v>0</v>
      </c>
      <c r="N24" s="65">
        <f t="shared" si="5"/>
        <v>0</v>
      </c>
      <c r="O24" s="56"/>
    </row>
    <row r="25" spans="2:15" s="1" customFormat="1" ht="65.5" customHeight="1" x14ac:dyDescent="0.35">
      <c r="B25" s="11">
        <v>19</v>
      </c>
      <c r="C25" s="77"/>
      <c r="D25" s="80"/>
      <c r="E25" s="48" t="s">
        <v>221</v>
      </c>
      <c r="F25" s="49" t="s">
        <v>219</v>
      </c>
      <c r="G25" s="49" t="s">
        <v>218</v>
      </c>
      <c r="H25" s="31" t="s">
        <v>141</v>
      </c>
      <c r="I25" s="31" t="s">
        <v>166</v>
      </c>
      <c r="J25" s="35">
        <v>0</v>
      </c>
      <c r="K25" s="35">
        <v>2</v>
      </c>
      <c r="L25" s="15"/>
      <c r="M25" s="64">
        <f t="shared" si="0"/>
        <v>0</v>
      </c>
      <c r="N25" s="65">
        <f t="shared" si="5"/>
        <v>0</v>
      </c>
      <c r="O25" s="56"/>
    </row>
    <row r="26" spans="2:15" s="1" customFormat="1" ht="26" x14ac:dyDescent="0.35">
      <c r="B26" s="11">
        <v>20</v>
      </c>
      <c r="C26" s="45"/>
      <c r="D26" s="33"/>
      <c r="E26" s="48" t="s">
        <v>222</v>
      </c>
      <c r="F26" s="49" t="s">
        <v>175</v>
      </c>
      <c r="G26" s="49"/>
      <c r="H26" s="31" t="s">
        <v>169</v>
      </c>
      <c r="I26" s="31" t="s">
        <v>170</v>
      </c>
      <c r="J26" s="35">
        <v>1</v>
      </c>
      <c r="K26" s="35">
        <v>1</v>
      </c>
      <c r="L26" s="15"/>
      <c r="M26" s="64">
        <f t="shared" si="0"/>
        <v>0</v>
      </c>
      <c r="N26" s="65">
        <f t="shared" si="5"/>
        <v>0</v>
      </c>
      <c r="O26" s="56"/>
    </row>
    <row r="27" spans="2:15" s="1" customFormat="1" ht="52" x14ac:dyDescent="0.35">
      <c r="B27" s="11">
        <v>21</v>
      </c>
      <c r="C27" s="77">
        <v>7</v>
      </c>
      <c r="D27" s="79" t="s">
        <v>77</v>
      </c>
      <c r="E27" s="48" t="s">
        <v>71</v>
      </c>
      <c r="F27" s="50" t="s">
        <v>118</v>
      </c>
      <c r="G27" s="50"/>
      <c r="H27" s="31" t="s">
        <v>142</v>
      </c>
      <c r="I27" s="31" t="s">
        <v>168</v>
      </c>
      <c r="J27" s="35">
        <v>1</v>
      </c>
      <c r="K27" s="35">
        <v>1</v>
      </c>
      <c r="L27" s="15"/>
      <c r="M27" s="64">
        <f t="shared" si="0"/>
        <v>0</v>
      </c>
      <c r="N27" s="65">
        <f t="shared" si="5"/>
        <v>0</v>
      </c>
      <c r="O27" s="56"/>
    </row>
    <row r="28" spans="2:15" s="1" customFormat="1" ht="39" x14ac:dyDescent="0.35">
      <c r="B28" s="11">
        <v>22</v>
      </c>
      <c r="C28" s="77"/>
      <c r="D28" s="80"/>
      <c r="E28" s="29" t="s">
        <v>72</v>
      </c>
      <c r="F28" s="50" t="s">
        <v>223</v>
      </c>
      <c r="G28" s="50"/>
      <c r="H28" s="31" t="s">
        <v>143</v>
      </c>
      <c r="I28" s="31" t="s">
        <v>139</v>
      </c>
      <c r="J28" s="35">
        <v>1</v>
      </c>
      <c r="K28" s="35">
        <v>1</v>
      </c>
      <c r="L28" s="15"/>
      <c r="M28" s="64">
        <f t="shared" si="0"/>
        <v>0</v>
      </c>
      <c r="N28" s="65">
        <f t="shared" si="5"/>
        <v>0</v>
      </c>
      <c r="O28" s="56"/>
    </row>
    <row r="29" spans="2:15" s="1" customFormat="1" ht="39" x14ac:dyDescent="0.35">
      <c r="B29" s="11">
        <v>23</v>
      </c>
      <c r="C29" s="77"/>
      <c r="D29" s="80"/>
      <c r="E29" s="29" t="s">
        <v>117</v>
      </c>
      <c r="F29" s="44" t="s">
        <v>187</v>
      </c>
      <c r="G29" s="44"/>
      <c r="H29" s="31" t="s">
        <v>143</v>
      </c>
      <c r="I29" s="31" t="s">
        <v>188</v>
      </c>
      <c r="J29" s="35">
        <v>1</v>
      </c>
      <c r="K29" s="35">
        <v>1</v>
      </c>
      <c r="L29" s="15"/>
      <c r="M29" s="64">
        <f t="shared" si="0"/>
        <v>0</v>
      </c>
      <c r="N29" s="65">
        <f t="shared" si="5"/>
        <v>0</v>
      </c>
      <c r="O29" s="56"/>
    </row>
    <row r="30" spans="2:15" s="1" customFormat="1" ht="39" x14ac:dyDescent="0.35">
      <c r="B30" s="11">
        <v>24</v>
      </c>
      <c r="C30" s="77"/>
      <c r="D30" s="80"/>
      <c r="E30" s="29" t="s">
        <v>119</v>
      </c>
      <c r="F30" s="44" t="s">
        <v>189</v>
      </c>
      <c r="G30" s="44"/>
      <c r="H30" s="31" t="s">
        <v>143</v>
      </c>
      <c r="I30" s="31" t="s">
        <v>188</v>
      </c>
      <c r="J30" s="35">
        <v>1</v>
      </c>
      <c r="K30" s="35">
        <v>1</v>
      </c>
      <c r="L30" s="15"/>
      <c r="M30" s="64">
        <f t="shared" si="0"/>
        <v>0</v>
      </c>
      <c r="N30" s="65">
        <f t="shared" si="5"/>
        <v>0</v>
      </c>
      <c r="O30" s="56"/>
    </row>
    <row r="31" spans="2:15" s="16" customFormat="1" ht="48.65" customHeight="1" x14ac:dyDescent="0.35">
      <c r="B31" s="11">
        <v>25</v>
      </c>
      <c r="C31" s="77"/>
      <c r="D31" s="80"/>
      <c r="E31" s="48" t="s">
        <v>167</v>
      </c>
      <c r="F31" s="44" t="s">
        <v>49</v>
      </c>
      <c r="G31" s="44"/>
      <c r="H31" s="31" t="s">
        <v>144</v>
      </c>
      <c r="I31" s="31" t="s">
        <v>145</v>
      </c>
      <c r="J31" s="35">
        <v>1</v>
      </c>
      <c r="K31" s="35">
        <v>1</v>
      </c>
      <c r="L31" s="15"/>
      <c r="M31" s="64">
        <f t="shared" si="0"/>
        <v>0</v>
      </c>
      <c r="N31" s="65">
        <f t="shared" si="5"/>
        <v>0</v>
      </c>
      <c r="O31" s="56"/>
    </row>
    <row r="32" spans="2:15" s="16" customFormat="1" ht="48.65" customHeight="1" x14ac:dyDescent="0.35">
      <c r="B32" s="11">
        <v>26</v>
      </c>
      <c r="C32" s="78"/>
      <c r="D32" s="81"/>
      <c r="E32" s="48" t="s">
        <v>171</v>
      </c>
      <c r="F32" s="44" t="s">
        <v>120</v>
      </c>
      <c r="G32" s="44"/>
      <c r="H32" s="31" t="s">
        <v>18</v>
      </c>
      <c r="I32" s="31" t="s">
        <v>121</v>
      </c>
      <c r="J32" s="35">
        <v>0</v>
      </c>
      <c r="K32" s="35">
        <v>5</v>
      </c>
      <c r="L32" s="15"/>
      <c r="M32" s="64">
        <f t="shared" si="0"/>
        <v>0</v>
      </c>
      <c r="N32" s="65">
        <f t="shared" si="5"/>
        <v>0</v>
      </c>
      <c r="O32" s="56"/>
    </row>
    <row r="33" spans="2:16" s="1" customFormat="1" ht="61.5" customHeight="1" x14ac:dyDescent="0.35">
      <c r="B33" s="11">
        <v>27</v>
      </c>
      <c r="C33" s="77">
        <v>8</v>
      </c>
      <c r="D33" s="79" t="s">
        <v>78</v>
      </c>
      <c r="E33" s="48" t="s">
        <v>30</v>
      </c>
      <c r="F33" s="51" t="s">
        <v>109</v>
      </c>
      <c r="G33" s="51"/>
      <c r="H33" s="31" t="s">
        <v>111</v>
      </c>
      <c r="I33" s="31" t="s">
        <v>146</v>
      </c>
      <c r="J33" s="35">
        <v>1</v>
      </c>
      <c r="K33" s="35">
        <v>2</v>
      </c>
      <c r="L33" s="15"/>
      <c r="M33" s="64">
        <f t="shared" si="0"/>
        <v>0</v>
      </c>
      <c r="N33" s="65">
        <f t="shared" si="5"/>
        <v>0</v>
      </c>
      <c r="O33" s="56"/>
    </row>
    <row r="34" spans="2:16" s="1" customFormat="1" ht="56.15" customHeight="1" x14ac:dyDescent="0.35">
      <c r="B34" s="11">
        <v>28</v>
      </c>
      <c r="C34" s="77"/>
      <c r="D34" s="80"/>
      <c r="E34" s="29" t="s">
        <v>38</v>
      </c>
      <c r="F34" s="51" t="s">
        <v>110</v>
      </c>
      <c r="G34" s="51"/>
      <c r="H34" s="31" t="s">
        <v>111</v>
      </c>
      <c r="I34" s="31" t="s">
        <v>112</v>
      </c>
      <c r="J34" s="35">
        <v>4</v>
      </c>
      <c r="K34" s="35">
        <v>6</v>
      </c>
      <c r="L34" s="15"/>
      <c r="M34" s="64">
        <f t="shared" si="0"/>
        <v>0</v>
      </c>
      <c r="N34" s="65">
        <f t="shared" si="5"/>
        <v>0</v>
      </c>
      <c r="O34" s="56"/>
    </row>
    <row r="35" spans="2:16" s="17" customFormat="1" ht="39.5" thickBot="1" x14ac:dyDescent="0.4">
      <c r="B35" s="11">
        <v>29</v>
      </c>
      <c r="C35" s="77"/>
      <c r="D35" s="80"/>
      <c r="E35" s="48" t="s">
        <v>39</v>
      </c>
      <c r="F35" s="44" t="s">
        <v>113</v>
      </c>
      <c r="G35" s="44"/>
      <c r="H35" s="31" t="s">
        <v>33</v>
      </c>
      <c r="I35" s="31" t="s">
        <v>180</v>
      </c>
      <c r="J35" s="52">
        <v>450</v>
      </c>
      <c r="K35" s="35">
        <v>700</v>
      </c>
      <c r="L35" s="12"/>
      <c r="M35" s="64">
        <f t="shared" si="0"/>
        <v>0</v>
      </c>
      <c r="N35" s="64">
        <f t="shared" si="5"/>
        <v>0</v>
      </c>
      <c r="O35" s="56"/>
    </row>
    <row r="36" spans="2:16" s="1" customFormat="1" ht="52.5" thickBot="1" x14ac:dyDescent="0.4">
      <c r="B36" s="11">
        <v>30</v>
      </c>
      <c r="C36" s="77"/>
      <c r="D36" s="80"/>
      <c r="E36" s="29" t="s">
        <v>40</v>
      </c>
      <c r="F36" s="44" t="s">
        <v>114</v>
      </c>
      <c r="G36" s="53"/>
      <c r="H36" s="54" t="s">
        <v>115</v>
      </c>
      <c r="I36" s="31" t="s">
        <v>147</v>
      </c>
      <c r="J36" s="35">
        <v>4</v>
      </c>
      <c r="K36" s="35">
        <v>7</v>
      </c>
      <c r="L36" s="15"/>
      <c r="M36" s="64">
        <f t="shared" si="0"/>
        <v>0</v>
      </c>
      <c r="N36" s="64">
        <f t="shared" si="5"/>
        <v>0</v>
      </c>
      <c r="O36" s="56"/>
    </row>
    <row r="37" spans="2:16" s="1" customFormat="1" ht="52" x14ac:dyDescent="0.35">
      <c r="B37" s="11">
        <v>31</v>
      </c>
      <c r="C37" s="77"/>
      <c r="D37" s="80"/>
      <c r="E37" s="48" t="s">
        <v>41</v>
      </c>
      <c r="F37" s="44" t="s">
        <v>227</v>
      </c>
      <c r="G37" s="44" t="s">
        <v>224</v>
      </c>
      <c r="H37" s="31" t="s">
        <v>116</v>
      </c>
      <c r="I37" s="31" t="s">
        <v>56</v>
      </c>
      <c r="J37" s="35">
        <v>1</v>
      </c>
      <c r="K37" s="35">
        <v>1</v>
      </c>
      <c r="L37" s="15"/>
      <c r="M37" s="64">
        <f t="shared" si="0"/>
        <v>0</v>
      </c>
      <c r="N37" s="64">
        <f t="shared" si="5"/>
        <v>0</v>
      </c>
      <c r="O37" s="56"/>
    </row>
    <row r="38" spans="2:16" s="16" customFormat="1" ht="52" x14ac:dyDescent="0.35">
      <c r="B38" s="11">
        <v>32</v>
      </c>
      <c r="C38" s="78"/>
      <c r="D38" s="81"/>
      <c r="E38" s="29" t="s">
        <v>42</v>
      </c>
      <c r="F38" s="44" t="s">
        <v>225</v>
      </c>
      <c r="G38" s="44" t="s">
        <v>226</v>
      </c>
      <c r="H38" s="31" t="s">
        <v>148</v>
      </c>
      <c r="I38" s="34" t="s">
        <v>36</v>
      </c>
      <c r="J38" s="34">
        <v>1</v>
      </c>
      <c r="K38" s="35">
        <v>1</v>
      </c>
      <c r="L38" s="15"/>
      <c r="M38" s="64">
        <f>L38*J38</f>
        <v>0</v>
      </c>
      <c r="N38" s="64">
        <f t="shared" si="5"/>
        <v>0</v>
      </c>
      <c r="O38" s="71"/>
    </row>
    <row r="39" spans="2:16" s="16" customFormat="1" ht="64" customHeight="1" x14ac:dyDescent="0.35">
      <c r="B39" s="11">
        <v>33</v>
      </c>
      <c r="C39" s="76">
        <v>9</v>
      </c>
      <c r="D39" s="79" t="s">
        <v>19</v>
      </c>
      <c r="E39" s="29" t="s">
        <v>79</v>
      </c>
      <c r="F39" s="55" t="s">
        <v>163</v>
      </c>
      <c r="G39" s="55"/>
      <c r="H39" s="56" t="s">
        <v>158</v>
      </c>
      <c r="I39" s="56" t="s">
        <v>159</v>
      </c>
      <c r="J39" s="34">
        <f>450*3</f>
        <v>1350</v>
      </c>
      <c r="K39" s="34">
        <f>450*3+700*4</f>
        <v>4150</v>
      </c>
      <c r="L39" s="18"/>
      <c r="M39" s="64">
        <f>L39*J39</f>
        <v>0</v>
      </c>
      <c r="N39" s="72">
        <f>L39*K39</f>
        <v>0</v>
      </c>
      <c r="O39" s="70"/>
      <c r="P39" s="19"/>
    </row>
    <row r="40" spans="2:16" s="16" customFormat="1" ht="52" x14ac:dyDescent="0.35">
      <c r="B40" s="11">
        <v>34</v>
      </c>
      <c r="C40" s="77"/>
      <c r="D40" s="80"/>
      <c r="E40" s="29" t="s">
        <v>80</v>
      </c>
      <c r="F40" s="57" t="s">
        <v>228</v>
      </c>
      <c r="G40" s="44"/>
      <c r="H40" s="56" t="s">
        <v>157</v>
      </c>
      <c r="I40" s="56" t="s">
        <v>160</v>
      </c>
      <c r="J40" s="34">
        <v>0</v>
      </c>
      <c r="K40" s="35">
        <v>4</v>
      </c>
      <c r="L40" s="15"/>
      <c r="M40" s="64">
        <f>L40*J40</f>
        <v>0</v>
      </c>
      <c r="N40" s="64">
        <f t="shared" si="5"/>
        <v>0</v>
      </c>
      <c r="O40" s="56"/>
    </row>
    <row r="41" spans="2:16" s="16" customFormat="1" ht="65" x14ac:dyDescent="0.35">
      <c r="B41" s="11">
        <v>35</v>
      </c>
      <c r="C41" s="77"/>
      <c r="D41" s="80"/>
      <c r="E41" s="29" t="s">
        <v>81</v>
      </c>
      <c r="F41" s="44" t="s">
        <v>122</v>
      </c>
      <c r="G41" s="44" t="s">
        <v>229</v>
      </c>
      <c r="H41" s="31" t="s">
        <v>125</v>
      </c>
      <c r="I41" s="56" t="s">
        <v>53</v>
      </c>
      <c r="J41" s="34">
        <v>3</v>
      </c>
      <c r="K41" s="35">
        <v>7</v>
      </c>
      <c r="L41" s="15"/>
      <c r="M41" s="64">
        <f>L41*J41</f>
        <v>0</v>
      </c>
      <c r="N41" s="64">
        <f>K41*L41</f>
        <v>0</v>
      </c>
      <c r="O41" s="56"/>
    </row>
    <row r="42" spans="2:16" s="16" customFormat="1" ht="65" x14ac:dyDescent="0.35">
      <c r="B42" s="11">
        <v>36</v>
      </c>
      <c r="C42" s="77"/>
      <c r="D42" s="80"/>
      <c r="E42" s="29" t="s">
        <v>82</v>
      </c>
      <c r="F42" s="44" t="s">
        <v>123</v>
      </c>
      <c r="G42" s="44" t="s">
        <v>230</v>
      </c>
      <c r="H42" s="31" t="s">
        <v>126</v>
      </c>
      <c r="I42" s="56" t="s">
        <v>21</v>
      </c>
      <c r="J42" s="34">
        <v>3</v>
      </c>
      <c r="K42" s="35">
        <v>7</v>
      </c>
      <c r="L42" s="15"/>
      <c r="M42" s="64">
        <f t="shared" si="0"/>
        <v>0</v>
      </c>
      <c r="N42" s="64">
        <f t="shared" si="5"/>
        <v>0</v>
      </c>
      <c r="O42" s="56"/>
    </row>
    <row r="43" spans="2:16" s="16" customFormat="1" ht="52" x14ac:dyDescent="0.35">
      <c r="B43" s="11">
        <v>37</v>
      </c>
      <c r="C43" s="77"/>
      <c r="D43" s="80"/>
      <c r="E43" s="29" t="s">
        <v>83</v>
      </c>
      <c r="F43" s="44" t="s">
        <v>124</v>
      </c>
      <c r="G43" s="44" t="s">
        <v>231</v>
      </c>
      <c r="H43" s="31" t="s">
        <v>127</v>
      </c>
      <c r="I43" s="56" t="s">
        <v>37</v>
      </c>
      <c r="J43" s="34">
        <v>3</v>
      </c>
      <c r="K43" s="35">
        <v>7</v>
      </c>
      <c r="L43" s="15"/>
      <c r="M43" s="64">
        <f t="shared" si="0"/>
        <v>0</v>
      </c>
      <c r="N43" s="64">
        <f t="shared" si="5"/>
        <v>0</v>
      </c>
      <c r="O43" s="56"/>
    </row>
    <row r="44" spans="2:16" s="16" customFormat="1" ht="78" x14ac:dyDescent="0.35">
      <c r="B44" s="11">
        <v>38</v>
      </c>
      <c r="C44" s="77"/>
      <c r="D44" s="80"/>
      <c r="E44" s="29" t="s">
        <v>84</v>
      </c>
      <c r="F44" s="44" t="s">
        <v>232</v>
      </c>
      <c r="G44" s="44" t="s">
        <v>233</v>
      </c>
      <c r="H44" s="31" t="s">
        <v>128</v>
      </c>
      <c r="I44" s="56" t="s">
        <v>32</v>
      </c>
      <c r="J44" s="34">
        <v>3</v>
      </c>
      <c r="K44" s="35">
        <v>7</v>
      </c>
      <c r="L44" s="15"/>
      <c r="M44" s="64">
        <f t="shared" si="0"/>
        <v>0</v>
      </c>
      <c r="N44" s="64">
        <f t="shared" si="5"/>
        <v>0</v>
      </c>
      <c r="O44" s="56"/>
    </row>
    <row r="45" spans="2:16" s="1" customFormat="1" ht="39" x14ac:dyDescent="0.35">
      <c r="B45" s="11">
        <v>39</v>
      </c>
      <c r="C45" s="45"/>
      <c r="D45" s="33"/>
      <c r="E45" s="29" t="s">
        <v>85</v>
      </c>
      <c r="F45" s="51" t="s">
        <v>234</v>
      </c>
      <c r="G45" s="51"/>
      <c r="H45" s="31" t="s">
        <v>129</v>
      </c>
      <c r="I45" s="35" t="s">
        <v>36</v>
      </c>
      <c r="J45" s="34">
        <v>3</v>
      </c>
      <c r="K45" s="35">
        <v>7</v>
      </c>
      <c r="L45" s="15"/>
      <c r="M45" s="64">
        <f t="shared" si="0"/>
        <v>0</v>
      </c>
      <c r="N45" s="64">
        <f t="shared" si="5"/>
        <v>0</v>
      </c>
      <c r="O45" s="56"/>
    </row>
    <row r="46" spans="2:16" s="1" customFormat="1" ht="26" x14ac:dyDescent="0.35">
      <c r="B46" s="11">
        <v>40</v>
      </c>
      <c r="C46" s="45"/>
      <c r="D46" s="33"/>
      <c r="E46" s="29" t="s">
        <v>86</v>
      </c>
      <c r="F46" s="30" t="s">
        <v>55</v>
      </c>
      <c r="G46" s="30"/>
      <c r="H46" s="31" t="s">
        <v>54</v>
      </c>
      <c r="I46" s="35" t="s">
        <v>64</v>
      </c>
      <c r="J46" s="35">
        <v>50</v>
      </c>
      <c r="K46" s="35">
        <v>100</v>
      </c>
      <c r="L46" s="15"/>
      <c r="M46" s="64">
        <f t="shared" si="0"/>
        <v>0</v>
      </c>
      <c r="N46" s="64">
        <f t="shared" si="5"/>
        <v>0</v>
      </c>
      <c r="O46" s="56"/>
    </row>
    <row r="47" spans="2:16" s="1" customFormat="1" ht="104" x14ac:dyDescent="0.35">
      <c r="B47" s="11">
        <v>41</v>
      </c>
      <c r="C47" s="75">
        <v>10</v>
      </c>
      <c r="D47" s="85" t="s">
        <v>44</v>
      </c>
      <c r="E47" s="58" t="s">
        <v>87</v>
      </c>
      <c r="F47" s="44" t="s">
        <v>235</v>
      </c>
      <c r="G47" s="44" t="s">
        <v>236</v>
      </c>
      <c r="H47" s="31" t="s">
        <v>130</v>
      </c>
      <c r="I47" s="31" t="s">
        <v>57</v>
      </c>
      <c r="J47" s="35">
        <v>0</v>
      </c>
      <c r="K47" s="35">
        <v>150</v>
      </c>
      <c r="L47" s="15"/>
      <c r="M47" s="64">
        <f t="shared" si="0"/>
        <v>0</v>
      </c>
      <c r="N47" s="64">
        <f t="shared" si="5"/>
        <v>0</v>
      </c>
      <c r="O47" s="56"/>
    </row>
    <row r="48" spans="2:16" s="1" customFormat="1" ht="104" x14ac:dyDescent="0.35">
      <c r="B48" s="11">
        <v>42</v>
      </c>
      <c r="C48" s="75"/>
      <c r="D48" s="85"/>
      <c r="E48" s="58" t="s">
        <v>88</v>
      </c>
      <c r="F48" s="30" t="s">
        <v>237</v>
      </c>
      <c r="G48" s="44" t="s">
        <v>236</v>
      </c>
      <c r="H48" s="31" t="s">
        <v>149</v>
      </c>
      <c r="I48" s="31" t="s">
        <v>58</v>
      </c>
      <c r="J48" s="35">
        <v>0</v>
      </c>
      <c r="K48" s="35">
        <v>2</v>
      </c>
      <c r="L48" s="15"/>
      <c r="M48" s="64">
        <f t="shared" si="0"/>
        <v>0</v>
      </c>
      <c r="N48" s="64">
        <f t="shared" si="5"/>
        <v>0</v>
      </c>
      <c r="O48" s="56"/>
    </row>
    <row r="49" spans="2:15" s="1" customFormat="1" ht="104" x14ac:dyDescent="0.35">
      <c r="B49" s="11">
        <v>43</v>
      </c>
      <c r="C49" s="75"/>
      <c r="D49" s="85"/>
      <c r="E49" s="58" t="s">
        <v>89</v>
      </c>
      <c r="F49" s="44" t="s">
        <v>59</v>
      </c>
      <c r="G49" s="44" t="s">
        <v>236</v>
      </c>
      <c r="H49" s="31" t="s">
        <v>45</v>
      </c>
      <c r="I49" s="31" t="s">
        <v>151</v>
      </c>
      <c r="J49" s="35">
        <v>0</v>
      </c>
      <c r="K49" s="35">
        <v>150</v>
      </c>
      <c r="L49" s="15"/>
      <c r="M49" s="64">
        <f t="shared" si="0"/>
        <v>0</v>
      </c>
      <c r="N49" s="64">
        <f t="shared" si="5"/>
        <v>0</v>
      </c>
      <c r="O49" s="56"/>
    </row>
    <row r="50" spans="2:15" s="1" customFormat="1" ht="91" x14ac:dyDescent="0.35">
      <c r="B50" s="11">
        <v>44</v>
      </c>
      <c r="C50" s="75"/>
      <c r="D50" s="85"/>
      <c r="E50" s="58" t="s">
        <v>90</v>
      </c>
      <c r="F50" s="44" t="s">
        <v>131</v>
      </c>
      <c r="G50" s="44" t="s">
        <v>238</v>
      </c>
      <c r="H50" s="31" t="s">
        <v>45</v>
      </c>
      <c r="I50" s="31" t="s">
        <v>150</v>
      </c>
      <c r="J50" s="35">
        <v>0</v>
      </c>
      <c r="K50" s="35">
        <v>150</v>
      </c>
      <c r="L50" s="15"/>
      <c r="M50" s="64">
        <f t="shared" si="0"/>
        <v>0</v>
      </c>
      <c r="N50" s="64">
        <f t="shared" si="5"/>
        <v>0</v>
      </c>
      <c r="O50" s="56"/>
    </row>
    <row r="51" spans="2:15" s="1" customFormat="1" ht="26" x14ac:dyDescent="0.35">
      <c r="B51" s="11">
        <v>45</v>
      </c>
      <c r="C51" s="75"/>
      <c r="D51" s="85"/>
      <c r="E51" s="58" t="s">
        <v>91</v>
      </c>
      <c r="F51" s="30" t="s">
        <v>48</v>
      </c>
      <c r="G51" s="30"/>
      <c r="H51" s="31" t="s">
        <v>23</v>
      </c>
      <c r="I51" s="35" t="s">
        <v>152</v>
      </c>
      <c r="J51" s="35">
        <v>10</v>
      </c>
      <c r="K51" s="35">
        <v>50</v>
      </c>
      <c r="L51" s="15"/>
      <c r="M51" s="64">
        <f t="shared" si="0"/>
        <v>0</v>
      </c>
      <c r="N51" s="64">
        <f t="shared" si="5"/>
        <v>0</v>
      </c>
      <c r="O51" s="56"/>
    </row>
    <row r="52" spans="2:15" s="1" customFormat="1" ht="39" x14ac:dyDescent="0.35">
      <c r="B52" s="11">
        <v>46</v>
      </c>
      <c r="C52" s="75"/>
      <c r="D52" s="85"/>
      <c r="E52" s="58" t="s">
        <v>92</v>
      </c>
      <c r="F52" s="30" t="s">
        <v>239</v>
      </c>
      <c r="G52" s="30"/>
      <c r="H52" s="31" t="s">
        <v>23</v>
      </c>
      <c r="I52" s="35" t="s">
        <v>153</v>
      </c>
      <c r="J52" s="35">
        <v>0</v>
      </c>
      <c r="K52" s="35">
        <v>100</v>
      </c>
      <c r="L52" s="20"/>
      <c r="M52" s="64">
        <f t="shared" si="0"/>
        <v>0</v>
      </c>
      <c r="N52" s="73">
        <f t="shared" si="5"/>
        <v>0</v>
      </c>
      <c r="O52" s="56" t="s">
        <v>240</v>
      </c>
    </row>
    <row r="53" spans="2:15" s="1" customFormat="1" ht="39" x14ac:dyDescent="0.35">
      <c r="B53" s="11">
        <v>47</v>
      </c>
      <c r="C53" s="75"/>
      <c r="D53" s="85"/>
      <c r="E53" s="58" t="s">
        <v>93</v>
      </c>
      <c r="F53" s="30" t="s">
        <v>241</v>
      </c>
      <c r="G53" s="30"/>
      <c r="H53" s="31" t="s">
        <v>11</v>
      </c>
      <c r="I53" s="35" t="s">
        <v>36</v>
      </c>
      <c r="J53" s="35">
        <v>0</v>
      </c>
      <c r="K53" s="35">
        <v>10</v>
      </c>
      <c r="L53" s="15"/>
      <c r="M53" s="64">
        <f t="shared" si="0"/>
        <v>0</v>
      </c>
      <c r="N53" s="64">
        <f t="shared" si="5"/>
        <v>0</v>
      </c>
      <c r="O53" s="56"/>
    </row>
    <row r="54" spans="2:15" s="1" customFormat="1" ht="66" customHeight="1" x14ac:dyDescent="0.35">
      <c r="B54" s="11">
        <v>48</v>
      </c>
      <c r="C54" s="75"/>
      <c r="D54" s="85"/>
      <c r="E54" s="58" t="s">
        <v>94</v>
      </c>
      <c r="F54" s="30" t="s">
        <v>242</v>
      </c>
      <c r="G54" s="30"/>
      <c r="H54" s="31" t="s">
        <v>66</v>
      </c>
      <c r="I54" s="35" t="s">
        <v>67</v>
      </c>
      <c r="J54" s="35">
        <v>5</v>
      </c>
      <c r="K54" s="35">
        <v>25</v>
      </c>
      <c r="L54" s="15"/>
      <c r="M54" s="64">
        <f t="shared" si="0"/>
        <v>0</v>
      </c>
      <c r="N54" s="64">
        <f t="shared" si="5"/>
        <v>0</v>
      </c>
      <c r="O54" s="56"/>
    </row>
    <row r="55" spans="2:15" s="1" customFormat="1" ht="65.5" customHeight="1" x14ac:dyDescent="0.35">
      <c r="B55" s="11">
        <v>49</v>
      </c>
      <c r="C55" s="75"/>
      <c r="D55" s="85"/>
      <c r="E55" s="58" t="s">
        <v>95</v>
      </c>
      <c r="F55" s="30" t="s">
        <v>243</v>
      </c>
      <c r="G55" s="30"/>
      <c r="H55" s="31" t="s">
        <v>31</v>
      </c>
      <c r="I55" s="35" t="s">
        <v>36</v>
      </c>
      <c r="J55" s="35">
        <v>5</v>
      </c>
      <c r="K55" s="35">
        <v>25</v>
      </c>
      <c r="L55" s="15"/>
      <c r="M55" s="64">
        <f t="shared" si="0"/>
        <v>0</v>
      </c>
      <c r="N55" s="64">
        <f t="shared" si="5"/>
        <v>0</v>
      </c>
      <c r="O55" s="56"/>
    </row>
    <row r="56" spans="2:15" s="1" customFormat="1" ht="39" x14ac:dyDescent="0.35">
      <c r="B56" s="11">
        <v>50</v>
      </c>
      <c r="C56" s="75"/>
      <c r="D56" s="85"/>
      <c r="E56" s="58" t="s">
        <v>96</v>
      </c>
      <c r="F56" s="30" t="s">
        <v>63</v>
      </c>
      <c r="G56" s="30"/>
      <c r="H56" s="31" t="s">
        <v>23</v>
      </c>
      <c r="I56" s="35" t="s">
        <v>36</v>
      </c>
      <c r="J56" s="35">
        <v>5</v>
      </c>
      <c r="K56" s="59">
        <v>100</v>
      </c>
      <c r="L56" s="15"/>
      <c r="M56" s="64">
        <f t="shared" si="0"/>
        <v>0</v>
      </c>
      <c r="N56" s="64">
        <f t="shared" si="5"/>
        <v>0</v>
      </c>
      <c r="O56" s="56"/>
    </row>
    <row r="57" spans="2:15" s="1" customFormat="1" ht="39" x14ac:dyDescent="0.35">
      <c r="B57" s="11">
        <v>51</v>
      </c>
      <c r="C57" s="75"/>
      <c r="D57" s="85"/>
      <c r="E57" s="58" t="s">
        <v>97</v>
      </c>
      <c r="F57" s="30" t="s">
        <v>244</v>
      </c>
      <c r="G57" s="30"/>
      <c r="H57" s="31" t="s">
        <v>23</v>
      </c>
      <c r="I57" s="35" t="s">
        <v>36</v>
      </c>
      <c r="J57" s="35">
        <v>50</v>
      </c>
      <c r="K57" s="59">
        <v>100</v>
      </c>
      <c r="L57" s="15"/>
      <c r="M57" s="64">
        <f t="shared" si="0"/>
        <v>0</v>
      </c>
      <c r="N57" s="64">
        <f t="shared" si="5"/>
        <v>0</v>
      </c>
      <c r="O57" s="56"/>
    </row>
    <row r="58" spans="2:15" s="1" customFormat="1" ht="42" x14ac:dyDescent="0.35">
      <c r="B58" s="11">
        <v>52</v>
      </c>
      <c r="C58" s="75"/>
      <c r="D58" s="85"/>
      <c r="E58" s="58" t="s">
        <v>98</v>
      </c>
      <c r="F58" s="60" t="s">
        <v>245</v>
      </c>
      <c r="G58" s="60"/>
      <c r="H58" s="31" t="s">
        <v>132</v>
      </c>
      <c r="I58" s="35" t="s">
        <v>61</v>
      </c>
      <c r="J58" s="35">
        <v>0</v>
      </c>
      <c r="K58" s="35">
        <v>50</v>
      </c>
      <c r="L58" s="15"/>
      <c r="M58" s="64">
        <f t="shared" si="0"/>
        <v>0</v>
      </c>
      <c r="N58" s="64">
        <f t="shared" si="5"/>
        <v>0</v>
      </c>
      <c r="O58" s="56"/>
    </row>
    <row r="59" spans="2:15" s="1" customFormat="1" ht="42" x14ac:dyDescent="0.35">
      <c r="B59" s="11">
        <v>53</v>
      </c>
      <c r="C59" s="75"/>
      <c r="D59" s="85"/>
      <c r="E59" s="58" t="s">
        <v>99</v>
      </c>
      <c r="F59" s="60" t="s">
        <v>246</v>
      </c>
      <c r="G59" s="60"/>
      <c r="H59" s="31" t="s">
        <v>11</v>
      </c>
      <c r="I59" s="35" t="s">
        <v>61</v>
      </c>
      <c r="J59" s="35">
        <v>0</v>
      </c>
      <c r="K59" s="35">
        <v>50</v>
      </c>
      <c r="L59" s="15"/>
      <c r="M59" s="64">
        <f t="shared" si="0"/>
        <v>0</v>
      </c>
      <c r="N59" s="64">
        <f t="shared" si="5"/>
        <v>0</v>
      </c>
      <c r="O59" s="56"/>
    </row>
    <row r="60" spans="2:15" s="1" customFormat="1" ht="46.5" x14ac:dyDescent="0.35">
      <c r="B60" s="11">
        <v>54</v>
      </c>
      <c r="C60" s="75"/>
      <c r="D60" s="85"/>
      <c r="E60" s="58" t="s">
        <v>100</v>
      </c>
      <c r="F60" s="61" t="s">
        <v>247</v>
      </c>
      <c r="G60" s="61" t="s">
        <v>248</v>
      </c>
      <c r="H60" s="31" t="s">
        <v>253</v>
      </c>
      <c r="I60" s="35" t="s">
        <v>36</v>
      </c>
      <c r="J60" s="35">
        <v>10</v>
      </c>
      <c r="K60" s="35">
        <v>10</v>
      </c>
      <c r="L60" s="15"/>
      <c r="M60" s="64">
        <f t="shared" si="0"/>
        <v>0</v>
      </c>
      <c r="N60" s="64">
        <f t="shared" si="5"/>
        <v>0</v>
      </c>
      <c r="O60" s="56"/>
    </row>
    <row r="61" spans="2:15" s="1" customFormat="1" ht="87" customHeight="1" x14ac:dyDescent="0.35">
      <c r="B61" s="11">
        <v>55</v>
      </c>
      <c r="C61" s="75"/>
      <c r="D61" s="85"/>
      <c r="E61" s="58" t="s">
        <v>101</v>
      </c>
      <c r="F61" s="62" t="s">
        <v>174</v>
      </c>
      <c r="G61" s="62" t="s">
        <v>250</v>
      </c>
      <c r="H61" s="31" t="s">
        <v>252</v>
      </c>
      <c r="I61" s="35" t="s">
        <v>36</v>
      </c>
      <c r="J61" s="35">
        <v>2</v>
      </c>
      <c r="K61" s="34">
        <v>2</v>
      </c>
      <c r="L61" s="15"/>
      <c r="M61" s="64">
        <f t="shared" si="0"/>
        <v>0</v>
      </c>
      <c r="N61" s="64">
        <f t="shared" si="5"/>
        <v>0</v>
      </c>
      <c r="O61" s="56"/>
    </row>
    <row r="62" spans="2:15" s="16" customFormat="1" ht="39" x14ac:dyDescent="0.35">
      <c r="B62" s="11">
        <v>56</v>
      </c>
      <c r="C62" s="75"/>
      <c r="D62" s="85"/>
      <c r="E62" s="58" t="s">
        <v>102</v>
      </c>
      <c r="F62" s="30" t="s">
        <v>24</v>
      </c>
      <c r="G62" s="30"/>
      <c r="H62" s="31" t="s">
        <v>34</v>
      </c>
      <c r="I62" s="35" t="s">
        <v>36</v>
      </c>
      <c r="J62" s="35">
        <v>60</v>
      </c>
      <c r="K62" s="35">
        <v>10</v>
      </c>
      <c r="L62" s="15"/>
      <c r="M62" s="64">
        <f t="shared" si="0"/>
        <v>0</v>
      </c>
      <c r="N62" s="64">
        <f t="shared" si="5"/>
        <v>0</v>
      </c>
      <c r="O62" s="56"/>
    </row>
    <row r="63" spans="2:15" s="16" customFormat="1" ht="39" x14ac:dyDescent="0.35">
      <c r="B63" s="11">
        <v>57</v>
      </c>
      <c r="C63" s="75"/>
      <c r="D63" s="85"/>
      <c r="E63" s="58" t="s">
        <v>103</v>
      </c>
      <c r="F63" s="62" t="s">
        <v>137</v>
      </c>
      <c r="G63" s="62" t="s">
        <v>251</v>
      </c>
      <c r="H63" s="31" t="s">
        <v>136</v>
      </c>
      <c r="I63" s="35" t="s">
        <v>36</v>
      </c>
      <c r="J63" s="35">
        <v>4</v>
      </c>
      <c r="K63" s="35">
        <v>2</v>
      </c>
      <c r="L63" s="15"/>
      <c r="M63" s="64">
        <f t="shared" si="0"/>
        <v>0</v>
      </c>
      <c r="N63" s="64">
        <f t="shared" ref="N63" si="6">K63*L63</f>
        <v>0</v>
      </c>
      <c r="O63" s="56"/>
    </row>
    <row r="64" spans="2:15" s="1" customFormat="1" ht="26" x14ac:dyDescent="0.35">
      <c r="B64" s="11">
        <v>58</v>
      </c>
      <c r="C64" s="75"/>
      <c r="D64" s="85"/>
      <c r="E64" s="58" t="s">
        <v>104</v>
      </c>
      <c r="F64" s="62" t="s">
        <v>50</v>
      </c>
      <c r="G64" s="62"/>
      <c r="H64" s="31" t="s">
        <v>254</v>
      </c>
      <c r="I64" s="35" t="s">
        <v>36</v>
      </c>
      <c r="J64" s="35">
        <v>0</v>
      </c>
      <c r="K64" s="35">
        <v>1</v>
      </c>
      <c r="L64" s="15"/>
      <c r="M64" s="64">
        <f t="shared" si="0"/>
        <v>0</v>
      </c>
      <c r="N64" s="64">
        <f t="shared" si="5"/>
        <v>0</v>
      </c>
      <c r="O64" s="56"/>
    </row>
    <row r="65" spans="2:16" s="16" customFormat="1" ht="26" x14ac:dyDescent="0.35">
      <c r="B65" s="11">
        <v>59</v>
      </c>
      <c r="C65" s="75"/>
      <c r="D65" s="85"/>
      <c r="E65" s="58" t="s">
        <v>105</v>
      </c>
      <c r="F65" s="62" t="s">
        <v>135</v>
      </c>
      <c r="G65" s="62"/>
      <c r="H65" s="31" t="s">
        <v>133</v>
      </c>
      <c r="I65" s="35" t="s">
        <v>36</v>
      </c>
      <c r="J65" s="35">
        <v>0</v>
      </c>
      <c r="K65" s="35">
        <v>1</v>
      </c>
      <c r="L65" s="15"/>
      <c r="M65" s="64">
        <f t="shared" si="0"/>
        <v>0</v>
      </c>
      <c r="N65" s="64">
        <f t="shared" si="5"/>
        <v>0</v>
      </c>
      <c r="O65" s="56"/>
    </row>
    <row r="66" spans="2:16" s="1" customFormat="1" ht="39" x14ac:dyDescent="0.35">
      <c r="B66" s="11">
        <v>60</v>
      </c>
      <c r="C66" s="75"/>
      <c r="D66" s="85"/>
      <c r="E66" s="58" t="s">
        <v>106</v>
      </c>
      <c r="F66" s="62" t="s">
        <v>51</v>
      </c>
      <c r="G66" s="62" t="s">
        <v>255</v>
      </c>
      <c r="H66" s="31" t="s">
        <v>134</v>
      </c>
      <c r="I66" s="35" t="s">
        <v>36</v>
      </c>
      <c r="J66" s="35">
        <v>0</v>
      </c>
      <c r="K66" s="35">
        <v>10</v>
      </c>
      <c r="L66" s="15"/>
      <c r="M66" s="64">
        <f t="shared" si="0"/>
        <v>0</v>
      </c>
      <c r="N66" s="64">
        <f t="shared" si="5"/>
        <v>0</v>
      </c>
      <c r="O66" s="56"/>
    </row>
    <row r="67" spans="2:16" s="1" customFormat="1" ht="66.650000000000006" customHeight="1" x14ac:dyDescent="0.35">
      <c r="B67" s="11">
        <v>61</v>
      </c>
      <c r="C67" s="75"/>
      <c r="D67" s="85"/>
      <c r="E67" s="58" t="s">
        <v>107</v>
      </c>
      <c r="F67" s="63" t="s">
        <v>190</v>
      </c>
      <c r="G67" s="63"/>
      <c r="H67" s="31" t="s">
        <v>60</v>
      </c>
      <c r="I67" s="35" t="s">
        <v>36</v>
      </c>
      <c r="J67" s="35">
        <v>0</v>
      </c>
      <c r="K67" s="35">
        <v>0</v>
      </c>
      <c r="L67" s="15"/>
      <c r="M67" s="64">
        <f t="shared" si="0"/>
        <v>0</v>
      </c>
      <c r="N67" s="64">
        <f t="shared" si="5"/>
        <v>0</v>
      </c>
      <c r="O67" s="56"/>
    </row>
    <row r="68" spans="2:16" s="1" customFormat="1" ht="44.5" customHeight="1" x14ac:dyDescent="0.35">
      <c r="B68" s="11">
        <v>62</v>
      </c>
      <c r="C68" s="75"/>
      <c r="D68" s="85"/>
      <c r="E68" s="58" t="s">
        <v>108</v>
      </c>
      <c r="F68" s="63" t="s">
        <v>154</v>
      </c>
      <c r="G68" s="63"/>
      <c r="H68" s="31" t="s">
        <v>155</v>
      </c>
      <c r="I68" s="35" t="s">
        <v>36</v>
      </c>
      <c r="J68" s="35">
        <v>0</v>
      </c>
      <c r="K68" s="35">
        <v>20</v>
      </c>
      <c r="L68" s="15"/>
      <c r="M68" s="64">
        <f t="shared" si="0"/>
        <v>0</v>
      </c>
      <c r="N68" s="64">
        <f t="shared" si="5"/>
        <v>0</v>
      </c>
      <c r="O68" s="56"/>
    </row>
    <row r="69" spans="2:16" x14ac:dyDescent="0.35">
      <c r="L69" s="22"/>
      <c r="M69" s="22">
        <f>SUM(M6:M68)</f>
        <v>0</v>
      </c>
      <c r="N69" s="22">
        <f>SUM(N6:N68)</f>
        <v>0</v>
      </c>
    </row>
    <row r="70" spans="2:16" x14ac:dyDescent="0.35">
      <c r="J70" s="74" t="s">
        <v>182</v>
      </c>
      <c r="K70" s="74"/>
      <c r="L70" s="74"/>
      <c r="M70" s="23">
        <f>SUM(M6:M14)</f>
        <v>0</v>
      </c>
      <c r="N70" s="23">
        <f>SUM(N6:N14)</f>
        <v>0</v>
      </c>
      <c r="O70" s="24"/>
    </row>
    <row r="71" spans="2:16" x14ac:dyDescent="0.35">
      <c r="J71" s="74" t="s">
        <v>183</v>
      </c>
      <c r="K71" s="74"/>
      <c r="L71" s="74"/>
      <c r="M71" s="23">
        <f>SUM(M15:M22)+SUM(M27:M38)</f>
        <v>0</v>
      </c>
      <c r="N71" s="23">
        <f>SUM(N15:N22)+SUM(N27:N38)</f>
        <v>0</v>
      </c>
      <c r="O71" s="24"/>
    </row>
    <row r="72" spans="2:16" x14ac:dyDescent="0.35">
      <c r="J72" s="74" t="s">
        <v>186</v>
      </c>
      <c r="K72" s="74"/>
      <c r="L72" s="74"/>
      <c r="M72" s="23">
        <f>SUM(M23:M26)</f>
        <v>0</v>
      </c>
      <c r="N72" s="23">
        <f>SUM(N23:N26)</f>
        <v>0</v>
      </c>
      <c r="O72" s="24"/>
    </row>
    <row r="73" spans="2:16" x14ac:dyDescent="0.35">
      <c r="J73" s="74" t="s">
        <v>184</v>
      </c>
      <c r="K73" s="74"/>
      <c r="L73" s="74"/>
      <c r="M73" s="23">
        <f>SUM(M39:M44)</f>
        <v>0</v>
      </c>
      <c r="N73" s="23">
        <f>SUM(N39:N44)</f>
        <v>0</v>
      </c>
      <c r="O73" s="24"/>
      <c r="P73" s="6" t="s">
        <v>185</v>
      </c>
    </row>
    <row r="74" spans="2:16" x14ac:dyDescent="0.35">
      <c r="J74" s="74" t="s">
        <v>44</v>
      </c>
      <c r="K74" s="74"/>
      <c r="L74" s="74"/>
      <c r="M74" s="23">
        <f>SUM(M45:M68)</f>
        <v>0</v>
      </c>
      <c r="N74" s="23">
        <f>SUM(N45:N68)</f>
        <v>0</v>
      </c>
      <c r="O74" s="24"/>
    </row>
  </sheetData>
  <sheetProtection algorithmName="SHA-512" hashValue="ZtpgUEaBXa/4qQQabRIU5nu7hsMdv0jUihKM37ERc/R8XXkv8+bggYJOklk5z5X2Dnw+j7RD0v04ih7uZlqUMQ==" saltValue="JQkdkr5VModzFXbbl+tIcQ==" spinCount="100000" sheet="1" objects="1" scenarios="1"/>
  <autoFilter ref="B5:O68" xr:uid="{00000000-0009-0000-0000-000000000000}"/>
  <mergeCells count="19">
    <mergeCell ref="C47:C68"/>
    <mergeCell ref="C6:C13"/>
    <mergeCell ref="D19:D22"/>
    <mergeCell ref="I6:I11"/>
    <mergeCell ref="D33:D38"/>
    <mergeCell ref="C33:C38"/>
    <mergeCell ref="D27:D32"/>
    <mergeCell ref="C27:C32"/>
    <mergeCell ref="C15:C17"/>
    <mergeCell ref="D23:D25"/>
    <mergeCell ref="C23:C25"/>
    <mergeCell ref="C39:C44"/>
    <mergeCell ref="D39:D44"/>
    <mergeCell ref="D47:D68"/>
    <mergeCell ref="J70:L70"/>
    <mergeCell ref="J71:L71"/>
    <mergeCell ref="J72:L72"/>
    <mergeCell ref="J73:L73"/>
    <mergeCell ref="J74:L74"/>
  </mergeCells>
  <phoneticPr fontId="8" type="noConversion"/>
  <pageMargins left="0.7" right="0.7" top="0.75" bottom="0.75" header="0.3" footer="0.3"/>
  <pageSetup paperSize="9" scale="93" orientation="portrait" r:id="rId1"/>
  <rowBreaks count="1" manualBreakCount="1">
    <brk id="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973F2F3D57CFAC4888D4CE2A4D88CCBF" ma:contentTypeVersion="12" ma:contentTypeDescription="צור מסמך חדש." ma:contentTypeScope="" ma:versionID="12dfa79ed935efb88396da3e96bb7544">
  <xsd:schema xmlns:xsd="http://www.w3.org/2001/XMLSchema" xmlns:xs="http://www.w3.org/2001/XMLSchema" xmlns:p="http://schemas.microsoft.com/office/2006/metadata/properties" xmlns:ns2="a8831e06-2d5c-4c8d-a1d3-4657147109f4" xmlns:ns3="c8aa55cf-e749-4b57-8e12-c3cfcf3c16b9" targetNamespace="http://schemas.microsoft.com/office/2006/metadata/properties" ma:root="true" ma:fieldsID="706d32ced67488490e88009d65dd831d" ns2:_="" ns3:_="">
    <xsd:import namespace="a8831e06-2d5c-4c8d-a1d3-4657147109f4"/>
    <xsd:import namespace="c8aa55cf-e749-4b57-8e12-c3cfcf3c16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31e06-2d5c-4c8d-a1d3-4657147109f4"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aa55cf-e749-4b57-8e12-c3cfcf3c16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5B380A-A93C-49FD-86AE-DA8485E4CF47}">
  <ds:schemaRefs>
    <ds:schemaRef ds:uri="http://schemas.microsoft.com/office/2006/documentManagement/types"/>
    <ds:schemaRef ds:uri="a8831e06-2d5c-4c8d-a1d3-4657147109f4"/>
    <ds:schemaRef ds:uri="http://purl.org/dc/dcmitype/"/>
    <ds:schemaRef ds:uri="c8aa55cf-e749-4b57-8e12-c3cfcf3c16b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747D66B-34CE-4311-B949-6A43AF4886AD}">
  <ds:schemaRefs>
    <ds:schemaRef ds:uri="http://schemas.microsoft.com/sharepoint/v3/contenttype/forms"/>
  </ds:schemaRefs>
</ds:datastoreItem>
</file>

<file path=customXml/itemProps3.xml><?xml version="1.0" encoding="utf-8"?>
<ds:datastoreItem xmlns:ds="http://schemas.openxmlformats.org/officeDocument/2006/customXml" ds:itemID="{7AF9A788-7AF3-418D-AF92-979FCFC6DD80}">
  <ds:schemaRefs>
    <ds:schemaRef ds:uri="http://schemas.microsoft.com/office/2006/metadata/contentType"/>
    <ds:schemaRef ds:uri="http://schemas.microsoft.com/office/2006/metadata/properties/metaAttributes"/>
    <ds:schemaRef ds:uri="http://www.w3.org/2000/xmlns/"/>
    <ds:schemaRef ds:uri="http://www.w3.org/2001/XMLSchema"/>
    <ds:schemaRef ds:uri="a8831e06-2d5c-4c8d-a1d3-4657147109f4"/>
    <ds:schemaRef ds:uri="c8aa55cf-e749-4b57-8e12-c3cfcf3c16b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כתב כמויות</vt:lpstr>
      <vt:lpstr>'כתב כמויות'!WPrint_Area_W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peleg zeevy</dc:creator>
  <cp:lastModifiedBy>Tal Cohen</cp:lastModifiedBy>
  <dcterms:created xsi:type="dcterms:W3CDTF">2020-12-14T09:16:47Z</dcterms:created>
  <dcterms:modified xsi:type="dcterms:W3CDTF">2022-01-06T09:13:04Z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0x010100973F2F3D57CFAC4888D4CE2A4D88CCBF</vt:lpwstr>
  </property>
  <property fmtid="{D5CDD505-2E9C-101B-9397-08002B2CF9AE}" pid="3" name="DMS_WORKBOOK_UID">
    <vt:lpwstr>d08e86948d884f898b69e570814a8268</vt:lpwstr>
  </property>
</Properties>
</file>